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99" activeTab="1"/>
  </bookViews>
  <sheets>
    <sheet name="3" sheetId="1" r:id="rId1"/>
    <sheet name="4" sheetId="2" r:id="rId2"/>
    <sheet name="5" sheetId="3" r:id="rId3"/>
  </sheets>
  <definedNames>
    <definedName name="_xlnm.Print_Area" localSheetId="0">'3'!$A$1:$L$88</definedName>
    <definedName name="_xlnm.Print_Area" localSheetId="2">'5'!$A$1:$P$46</definedName>
    <definedName name="_xlnm.Print_Titles" localSheetId="0">'3'!$13:$13</definedName>
  </definedNames>
  <calcPr fullCalcOnLoad="1"/>
</workbook>
</file>

<file path=xl/sharedStrings.xml><?xml version="1.0" encoding="utf-8"?>
<sst xmlns="http://schemas.openxmlformats.org/spreadsheetml/2006/main" count="354" uniqueCount="131">
  <si>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</si>
  <si>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</si>
  <si>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</si>
  <si>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</si>
  <si>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</si>
  <si>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</si>
  <si>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</si>
  <si>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</si>
  <si>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</si>
  <si>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Wydatki bieżące</t>
  </si>
  <si>
    <t>Wydatki majątkowe</t>
  </si>
  <si>
    <t>Rozdz.</t>
  </si>
  <si>
    <t>w złotych</t>
  </si>
  <si>
    <t>x</t>
  </si>
  <si>
    <t>w  złotych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</si>
  <si>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</si>
  <si>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</si>
  <si>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</si>
  <si>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</si>
  <si>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</si>
  <si>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</si>
  <si>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</si>
  <si>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</si>
  <si>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</si>
  <si>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</si>
  <si>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Ogółem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</si>
  <si>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</si>
  <si>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</si>
  <si>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</si>
  <si>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</si>
  <si>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</si>
  <si>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L.p.</t>
  </si>
  <si>
    <t>wydatki majątkowe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</si>
  <si>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</si>
  <si>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</si>
  <si>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</si>
  <si>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</si>
  <si>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</si>
  <si>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</si>
  <si>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</si>
  <si>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zakup i objęcie akcji i udziałów</t>
  </si>
  <si>
    <t>kwota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</si>
  <si>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</si>
  <si>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</si>
  <si>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</si>
  <si>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</si>
  <si>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</si>
  <si>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</si>
  <si>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</si>
  <si>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</si>
  <si>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z tego:</t>
  </si>
  <si>
    <t>wynagrodzenia i składki od nich naliczane</t>
  </si>
  <si>
    <t>wydatki na programy finansowane z udziałem środków, o których mowa w art. 5 ust. 1 pkt 2 i 3</t>
  </si>
  <si>
    <t>Nazwa przedsięwzięcia</t>
  </si>
  <si>
    <t>kredyty i pożyczki zaciągnięte na realizację zadania pod refundację wydatków</t>
  </si>
  <si>
    <t>Wydatki bieżące:</t>
  </si>
  <si>
    <t>Wydatki majątkowe:</t>
  </si>
  <si>
    <t>wniesienie wkładów do spółek prawa handlowego</t>
  </si>
  <si>
    <t>wydatki bieżące</t>
  </si>
  <si>
    <t>w tym: kredyty i pożyczki zaciągane na wydatki refundowane ze środków UE</t>
  </si>
  <si>
    <t>5.</t>
  </si>
  <si>
    <t>6.</t>
  </si>
  <si>
    <t>7.</t>
  </si>
  <si>
    <t>Budowa hali widowiskowo-sportowej wraz z otwartą infrastrukturą sportowo-rekreacyjną w Pińczowie</t>
  </si>
  <si>
    <r>
      <t xml:space="preserve">Program:  </t>
    </r>
    <r>
      <rPr>
        <b/>
        <sz val="10"/>
        <rFont val="Times New Roman CE"/>
        <family val="0"/>
      </rPr>
      <t xml:space="preserve">Program Rozwoju Obszarów Wiejskich  </t>
    </r>
    <r>
      <rPr>
        <sz val="10"/>
        <rFont val="Times New Roman CE"/>
        <family val="1"/>
      </rPr>
      <t xml:space="preserve">  </t>
    </r>
  </si>
  <si>
    <r>
      <t>Priorytet:</t>
    </r>
    <r>
      <rPr>
        <b/>
        <sz val="10"/>
        <rFont val="Times New Roman CE"/>
        <family val="0"/>
      </rPr>
      <t xml:space="preserve"> 3 "Jakość życia na obszarach wiejskich i różnicowanie gospodarki wiejskiej</t>
    </r>
  </si>
  <si>
    <r>
      <t xml:space="preserve">Działanie: </t>
    </r>
    <r>
      <rPr>
        <b/>
        <sz val="10"/>
        <rFont val="Times New Roman CE"/>
        <family val="0"/>
      </rPr>
      <t>321 "Podstawowe usługi dla gospodarki i ludności wiejskiej"</t>
    </r>
  </si>
  <si>
    <r>
      <t xml:space="preserve">Projekt: </t>
    </r>
    <r>
      <rPr>
        <b/>
        <sz val="10"/>
        <rFont val="Times New Roman CE"/>
        <family val="0"/>
      </rPr>
      <t>Budowa przydomowych oczyszczalni ścieków w Gminie Pińczów</t>
    </r>
  </si>
  <si>
    <r>
      <t xml:space="preserve">Program:  </t>
    </r>
    <r>
      <rPr>
        <b/>
        <sz val="10"/>
        <rFont val="Times New Roman CE"/>
        <family val="0"/>
      </rPr>
      <t xml:space="preserve">Regionalny Program Operacyjny Województwa Świętokrzyskiego     </t>
    </r>
    <r>
      <rPr>
        <sz val="10"/>
        <rFont val="Times New Roman CE"/>
        <family val="1"/>
      </rPr>
      <t xml:space="preserve">  </t>
    </r>
  </si>
  <si>
    <r>
      <t xml:space="preserve">Priorytet: </t>
    </r>
    <r>
      <rPr>
        <b/>
        <sz val="10"/>
        <rFont val="Times New Roman CE"/>
        <family val="0"/>
      </rPr>
      <t>Wsparcie innowacyjności, budowa społeczeństwa informacyjnego oraz wzrot potencjału inwestycyjnego regionu</t>
    </r>
  </si>
  <si>
    <r>
      <t xml:space="preserve">Działanie: </t>
    </r>
    <r>
      <rPr>
        <b/>
        <sz val="10"/>
        <rFont val="Times New Roman CE"/>
        <family val="0"/>
      </rPr>
      <t>Budowa infrastruktury społeczeństwa informacyjnego</t>
    </r>
  </si>
  <si>
    <r>
      <t xml:space="preserve">Projekt: </t>
    </r>
    <r>
      <rPr>
        <b/>
        <sz val="10"/>
        <rFont val="Times New Roman CE"/>
        <family val="0"/>
      </rPr>
      <t>"e-świętokrzyskie Budowa Systemu Informacji Przestrzennej Województwa Świętokrzyskiego"</t>
    </r>
  </si>
  <si>
    <t>2008-2012</t>
  </si>
  <si>
    <t>Urząd Miejski w Pińczowie</t>
  </si>
  <si>
    <t>010</t>
  </si>
  <si>
    <t>01010</t>
  </si>
  <si>
    <t>Budowa przydomowych oczyszczalni ścieków w Gminie Pińczów</t>
  </si>
  <si>
    <t>Rozbudowa drogi wojewódzkiej Nr 766 relacji Morawica-Węchadłów na odcinku Brzeście - ulica Republiki Pińczowskiej w miejscowości Pińczów</t>
  </si>
  <si>
    <t>Rewitalizacja środmieścia Pińczowa</t>
  </si>
  <si>
    <t>Modernizacja Miejskiego Ośrodka Sportu i Rekreacji w Pińczowie</t>
  </si>
  <si>
    <t>Mieszkania socjalne</t>
  </si>
  <si>
    <t>X</t>
  </si>
  <si>
    <t>Remont cząstkowy nawierzchni dróg gminnych</t>
  </si>
  <si>
    <t>Konserwacja oświetlenia ulicznego</t>
  </si>
  <si>
    <t>Bieżące utrzymanie szkół</t>
  </si>
  <si>
    <t>Odsetki od kredytów</t>
  </si>
  <si>
    <t>MGOPS</t>
  </si>
  <si>
    <t>Bieżące utrzymanie urzędu</t>
  </si>
  <si>
    <t>Bieżące utrzymanie MOGPS</t>
  </si>
  <si>
    <t>Poręczenie pożyczki PGKiM</t>
  </si>
  <si>
    <t>Budowa przedłużenia ul. 7 Źródeł w Pińczowie (koncepcja, projekt, wykonawstwo)</t>
  </si>
  <si>
    <t>e-świętokrzyskie Budowa Systemu Informacji Przestrzennej Województwa Świętokrzyskiego</t>
  </si>
  <si>
    <t>Indywidualizacja nauczania i wychowania klas I-III w Gminie Pińczów</t>
  </si>
  <si>
    <t xml:space="preserve">A.      
B.
C. 
D. </t>
  </si>
  <si>
    <t>Zespół Szkół, Gimnazjum Nr 2</t>
  </si>
  <si>
    <t>Instalacja systemów energii odnawialnej na budynkach użyteczności publicznej oraz domach prywatnych w gminach powiatu buskiego i pińczowskiego</t>
  </si>
  <si>
    <t>Przebudowa targowicy miejskiej przy ul. Armii Ludowej</t>
  </si>
  <si>
    <t xml:space="preserve">A.  
B.
C.
D. </t>
  </si>
  <si>
    <t>Limity wydatków na wieloletnie przedsięwzięcia planowane do poniesienia w 2012 roku</t>
  </si>
  <si>
    <t>Wydatki w roku budżetowym 2012</t>
  </si>
  <si>
    <t>2009-2012</t>
  </si>
  <si>
    <r>
      <t>Program:</t>
    </r>
    <r>
      <rPr>
        <b/>
        <sz val="10"/>
        <rFont val="Times New Roman CE"/>
        <family val="0"/>
      </rPr>
      <t xml:space="preserve">Program Operacyjny Kapitał Ludzki  </t>
    </r>
    <r>
      <rPr>
        <sz val="10"/>
        <rFont val="Times New Roman CE"/>
        <family val="1"/>
      </rPr>
      <t xml:space="preserve">       </t>
    </r>
  </si>
  <si>
    <t>2011-2013</t>
  </si>
  <si>
    <r>
      <t xml:space="preserve">Priorytet: </t>
    </r>
    <r>
      <rPr>
        <b/>
        <sz val="10"/>
        <rFont val="Times New Roman CE"/>
        <family val="0"/>
      </rPr>
      <t>IX. Rozwój wykształcenia i kompetencji w regionach</t>
    </r>
  </si>
  <si>
    <r>
      <t xml:space="preserve">Działanie: 9.1. </t>
    </r>
    <r>
      <rPr>
        <b/>
        <sz val="10"/>
        <rFont val="Times New Roman CE"/>
        <family val="0"/>
      </rPr>
      <t>Wyrównywanie szans edukacyjnych i zapewnienie wysokiej jakości usług edukacyjnych świadczonych w systemie oświaty</t>
    </r>
  </si>
  <si>
    <r>
      <t>Projekt:</t>
    </r>
    <r>
      <rPr>
        <b/>
        <sz val="10"/>
        <rFont val="Times New Roman CE"/>
        <family val="0"/>
      </rPr>
      <t xml:space="preserve"> Indywidualizacja nauczania i wychowania klas I-III w Gminie Pińczów</t>
    </r>
  </si>
  <si>
    <r>
      <t xml:space="preserve">Program:  </t>
    </r>
    <r>
      <rPr>
        <b/>
        <sz val="10"/>
        <rFont val="Times New Roman CE"/>
        <family val="0"/>
      </rPr>
      <t xml:space="preserve">Szwajcarsko-Polski Program Współpracy    </t>
    </r>
  </si>
  <si>
    <t>2011-2014</t>
  </si>
  <si>
    <r>
      <t>Projekt: I</t>
    </r>
    <r>
      <rPr>
        <b/>
        <sz val="10"/>
        <rFont val="Times New Roman CE"/>
        <family val="0"/>
      </rPr>
      <t>nstalacja systemów energii odnawialnej na budynkach użyteczności publicznej oraz domach prywatnych w gminach powiatu buskiego i pińczowskiego</t>
    </r>
  </si>
  <si>
    <r>
      <t xml:space="preserve">Program:  </t>
    </r>
    <r>
      <rPr>
        <b/>
        <sz val="10"/>
        <rFont val="Times New Roman CE"/>
        <family val="1"/>
      </rPr>
      <t xml:space="preserve">Regionalny Program Operacyjny Województwa Świętokrzyskiego     </t>
    </r>
    <r>
      <rPr>
        <sz val="10"/>
        <rFont val="Times New Roman CE"/>
        <family val="1"/>
      </rPr>
      <t xml:space="preserve">  </t>
    </r>
  </si>
  <si>
    <t>2007-2014</t>
  </si>
  <si>
    <r>
      <t>Priorytet:</t>
    </r>
    <r>
      <rPr>
        <b/>
        <sz val="10"/>
        <rFont val="Times New Roman CE"/>
        <family val="1"/>
      </rPr>
      <t xml:space="preserve"> 5 "Wzrost jakości infrastruktury społecznej oraz inwestycje w dziedzictwo kulturowe, turystykę i sport"</t>
    </r>
  </si>
  <si>
    <r>
      <t>Działanie:</t>
    </r>
    <r>
      <rPr>
        <b/>
        <sz val="10"/>
        <rFont val="Times New Roman CE"/>
        <family val="1"/>
      </rPr>
      <t xml:space="preserve"> 5.3 "Inwestycje w sferę dzizdzictwa kulturowego turystyki i sportu"</t>
    </r>
  </si>
  <si>
    <r>
      <t xml:space="preserve">Projekt: </t>
    </r>
    <r>
      <rPr>
        <b/>
        <sz val="10"/>
        <rFont val="Times New Roman CE"/>
        <family val="1"/>
      </rPr>
      <t>"Modernizacja Miejskiego Ośrodka Sportu i Rekreacji w Pińczowie"</t>
    </r>
  </si>
  <si>
    <t>rok budżetowy 2012 (8+9+10+11)</t>
  </si>
  <si>
    <t>Wydatki
na 2012 r.</t>
  </si>
  <si>
    <t>Plan wydatków na programy i projekty realizowane ze środków pochodzących z budżetu Unii Europejskiej oraz innych źródeł zagranicznych, niepodlegających zwrotowi na 2012 rok</t>
  </si>
  <si>
    <t>Plan dochodów i wydatków związanych z realizacją zadań z zakresu administracji rządowej i innych zadań zleconych odrębnymi ustawami w  2012 r.</t>
  </si>
  <si>
    <t>Miejsko-Gminny Ośrodek Pomocy Społeczenej w Pińczowie</t>
  </si>
  <si>
    <r>
      <t xml:space="preserve">Priorytet: </t>
    </r>
    <r>
      <rPr>
        <b/>
        <sz val="10"/>
        <rFont val="Times New Roman CE"/>
        <family val="0"/>
      </rPr>
      <t>VII Promocja intergracji społecznej</t>
    </r>
  </si>
  <si>
    <r>
      <t>Projekt:</t>
    </r>
    <r>
      <rPr>
        <b/>
        <sz val="10"/>
        <rFont val="Times New Roman CE"/>
        <family val="0"/>
      </rPr>
      <t xml:space="preserve"> Aktywizacja bezrobotnych w gminie Pińczów</t>
    </r>
  </si>
  <si>
    <t xml:space="preserve">A.   420 000
B.
C.
D. </t>
  </si>
  <si>
    <t>2010-2012</t>
  </si>
  <si>
    <t>Przebudowa drogi Grochowiska</t>
  </si>
  <si>
    <t>Renowacja starorzecza Nidy</t>
  </si>
  <si>
    <t>Budowa ulicy Przemysłowej - projekt i wykonawstwo</t>
  </si>
  <si>
    <t>Załącznik nr 3 do Uchwały Nr                                                     Rady Miejskiej w Pińczowie z dnia                                                                           w sprawie uchwalenia budżetu Gminy na 2012 rok</t>
  </si>
  <si>
    <t>e-świętokrzyskie Rozbodowa Infrastruktury Informatycznej JST</t>
  </si>
  <si>
    <t>Załącznik nr 5 do Uchwały Nr                                                        Rady Miejskiej w Pińczowie z dnia                                                                                                 w sprawie uchwalenia budżetu Gminy na 2012 rok</t>
  </si>
  <si>
    <r>
      <t xml:space="preserve">Projekt: </t>
    </r>
    <r>
      <rPr>
        <b/>
        <sz val="10"/>
        <rFont val="Times New Roman CE"/>
        <family val="0"/>
      </rPr>
      <t>"e-świętokrzyskie Rozbudowa Infrastruktury Informatycznej JST</t>
    </r>
  </si>
  <si>
    <t>Załącznik nr 4 do Uchwały Nr XIX/164/12                                                        Rady Miejskiej w Pińczowie z dnia 30 stycznia 2012 r.                                                                             w sprawie zmian w budżecie  Gminy na 2012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</si>
</sst>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0"/>
    </font>
    <font>
      <sz val="6"/>
      <name val="Times New Roman CE"/>
      <family val="1"/>
    </font>
    <font>
      <b/>
      <sz val="8"/>
      <name val="Arial CE"/>
      <family val="2"/>
    </font>
    <font>
      <sz val="11"/>
      <name val="Arial CE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u val="single"/>
      <sz val="10"/>
      <name val="Times New Roman C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3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15" xfId="0" applyFont="1" applyBorder="1" applyAlignment="1">
      <alignment vertical="top" wrapText="1"/>
    </xf>
    <xf numFmtId="3" fontId="9" fillId="0" borderId="12" xfId="0" applyNumberFormat="1" applyFont="1" applyBorder="1" applyAlignment="1">
      <alignment vertical="top" wrapText="1"/>
    </xf>
    <xf numFmtId="3" fontId="9" fillId="0" borderId="12" xfId="0" applyNumberFormat="1" applyFont="1" applyBorder="1" applyAlignment="1">
      <alignment/>
    </xf>
    <xf numFmtId="3" fontId="9" fillId="0" borderId="15" xfId="0" applyNumberFormat="1" applyFont="1" applyBorder="1" applyAlignment="1">
      <alignment vertical="top" wrapText="1"/>
    </xf>
    <xf numFmtId="3" fontId="9" fillId="0" borderId="15" xfId="0" applyNumberFormat="1" applyFont="1" applyBorder="1" applyAlignment="1">
      <alignment/>
    </xf>
    <xf numFmtId="3" fontId="9" fillId="0" borderId="13" xfId="0" applyNumberFormat="1" applyFont="1" applyBorder="1" applyAlignment="1">
      <alignment vertical="top" wrapText="1"/>
    </xf>
    <xf numFmtId="3" fontId="9" fillId="0" borderId="13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14" fillId="0" borderId="16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 wrapText="1"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4" fillId="0" borderId="0" xfId="51" applyFont="1" applyAlignment="1">
      <alignment horizontal="center" wrapText="1"/>
      <protection/>
    </xf>
    <xf numFmtId="0" fontId="15" fillId="0" borderId="10" xfId="51" applyFont="1" applyBorder="1" applyAlignment="1">
      <alignment horizontal="center" vertical="center" wrapText="1"/>
      <protection/>
    </xf>
    <xf numFmtId="0" fontId="18" fillId="0" borderId="10" xfId="51" applyFont="1" applyBorder="1" applyAlignment="1">
      <alignment horizontal="center" vertical="center" wrapText="1"/>
      <protection/>
    </xf>
    <xf numFmtId="0" fontId="18" fillId="0" borderId="0" xfId="51" applyFont="1">
      <alignment/>
      <protection/>
    </xf>
    <xf numFmtId="0" fontId="14" fillId="0" borderId="16" xfId="51" applyFont="1" applyBorder="1">
      <alignment/>
      <protection/>
    </xf>
    <xf numFmtId="0" fontId="14" fillId="0" borderId="10" xfId="51" applyFont="1" applyBorder="1" applyAlignment="1">
      <alignment wrapText="1"/>
      <protection/>
    </xf>
    <xf numFmtId="0" fontId="14" fillId="0" borderId="16" xfId="51" applyFont="1" applyBorder="1" applyAlignment="1">
      <alignment horizontal="center" vertical="center"/>
      <protection/>
    </xf>
    <xf numFmtId="0" fontId="14" fillId="0" borderId="16" xfId="51" applyFont="1" applyBorder="1" applyAlignment="1">
      <alignment horizontal="center" vertical="center" wrapText="1"/>
      <protection/>
    </xf>
    <xf numFmtId="0" fontId="14" fillId="0" borderId="17" xfId="51" applyFont="1" applyBorder="1">
      <alignment/>
      <protection/>
    </xf>
    <xf numFmtId="0" fontId="14" fillId="0" borderId="10" xfId="51" applyFont="1" applyFill="1" applyBorder="1" applyAlignment="1">
      <alignment wrapText="1"/>
      <protection/>
    </xf>
    <xf numFmtId="0" fontId="14" fillId="0" borderId="17" xfId="51" applyFont="1" applyBorder="1" applyAlignment="1">
      <alignment horizontal="center" vertical="center"/>
      <protection/>
    </xf>
    <xf numFmtId="0" fontId="15" fillId="0" borderId="17" xfId="51" applyFont="1" applyBorder="1" quotePrefix="1">
      <alignment/>
      <protection/>
    </xf>
    <xf numFmtId="0" fontId="14" fillId="0" borderId="10" xfId="51" applyFont="1" applyFill="1" applyBorder="1" applyAlignment="1">
      <alignment vertical="center" wrapText="1"/>
      <protection/>
    </xf>
    <xf numFmtId="0" fontId="14" fillId="0" borderId="11" xfId="51" applyFont="1" applyBorder="1" applyAlignment="1">
      <alignment horizontal="center" vertical="center"/>
      <protection/>
    </xf>
    <xf numFmtId="0" fontId="14" fillId="0" borderId="18" xfId="51" applyFont="1" applyBorder="1">
      <alignment/>
      <protection/>
    </xf>
    <xf numFmtId="0" fontId="14" fillId="0" borderId="16" xfId="51" applyFont="1" applyFill="1" applyBorder="1" applyAlignment="1">
      <alignment vertical="center" wrapText="1"/>
      <protection/>
    </xf>
    <xf numFmtId="0" fontId="15" fillId="0" borderId="19" xfId="51" applyFont="1" applyBorder="1" applyAlignment="1" quotePrefix="1">
      <alignment wrapText="1"/>
      <protection/>
    </xf>
    <xf numFmtId="0" fontId="15" fillId="0" borderId="17" xfId="51" applyFont="1" applyBorder="1" applyAlignment="1">
      <alignment wrapText="1"/>
      <protection/>
    </xf>
    <xf numFmtId="0" fontId="15" fillId="0" borderId="17" xfId="51" applyFont="1" applyBorder="1" applyAlignment="1" quotePrefix="1">
      <alignment wrapText="1"/>
      <protection/>
    </xf>
    <xf numFmtId="0" fontId="14" fillId="0" borderId="11" xfId="51" applyFont="1" applyBorder="1">
      <alignment/>
      <protection/>
    </xf>
    <xf numFmtId="0" fontId="14" fillId="0" borderId="10" xfId="51" applyFont="1" applyBorder="1" applyAlignment="1">
      <alignment horizontal="left" wrapText="1"/>
      <protection/>
    </xf>
    <xf numFmtId="0" fontId="14" fillId="0" borderId="20" xfId="51" applyFont="1" applyBorder="1" applyAlignment="1">
      <alignment wrapText="1"/>
      <protection/>
    </xf>
    <xf numFmtId="0" fontId="14" fillId="0" borderId="16" xfId="51" applyFont="1" applyBorder="1" applyAlignment="1">
      <alignment vertical="center"/>
      <protection/>
    </xf>
    <xf numFmtId="0" fontId="14" fillId="0" borderId="21" xfId="51" applyFont="1" applyBorder="1">
      <alignment/>
      <protection/>
    </xf>
    <xf numFmtId="3" fontId="14" fillId="0" borderId="16" xfId="51" applyNumberFormat="1" applyFont="1" applyBorder="1">
      <alignment/>
      <protection/>
    </xf>
    <xf numFmtId="0" fontId="14" fillId="0" borderId="17" xfId="51" applyFont="1" applyBorder="1" applyAlignment="1">
      <alignment vertical="center"/>
      <protection/>
    </xf>
    <xf numFmtId="0" fontId="14" fillId="0" borderId="19" xfId="51" applyFont="1" applyBorder="1">
      <alignment/>
      <protection/>
    </xf>
    <xf numFmtId="3" fontId="14" fillId="0" borderId="17" xfId="51" applyNumberFormat="1" applyFont="1" applyBorder="1">
      <alignment/>
      <protection/>
    </xf>
    <xf numFmtId="0" fontId="15" fillId="0" borderId="19" xfId="51" applyFont="1" applyBorder="1" quotePrefix="1">
      <alignment/>
      <protection/>
    </xf>
    <xf numFmtId="0" fontId="15" fillId="0" borderId="17" xfId="51" applyFont="1" applyBorder="1" applyAlignment="1">
      <alignment horizontal="center" vertical="center" wrapText="1"/>
      <protection/>
    </xf>
    <xf numFmtId="0" fontId="14" fillId="0" borderId="19" xfId="51" applyFont="1" applyBorder="1" applyAlignment="1">
      <alignment horizontal="center" vertical="center"/>
      <protection/>
    </xf>
    <xf numFmtId="3" fontId="14" fillId="0" borderId="11" xfId="51" applyNumberFormat="1" applyFont="1" applyBorder="1">
      <alignment/>
      <protection/>
    </xf>
    <xf numFmtId="0" fontId="14" fillId="0" borderId="11" xfId="51" applyFont="1" applyBorder="1" applyAlignment="1">
      <alignment vertical="center"/>
      <protection/>
    </xf>
    <xf numFmtId="0" fontId="17" fillId="0" borderId="0" xfId="51" applyFont="1">
      <alignment/>
      <protection/>
    </xf>
    <xf numFmtId="0" fontId="14" fillId="0" borderId="17" xfId="51" applyFont="1" applyFill="1" applyBorder="1" applyAlignment="1">
      <alignment vertical="center" wrapText="1"/>
      <protection/>
    </xf>
    <xf numFmtId="0" fontId="17" fillId="0" borderId="16" xfId="51" applyFont="1" applyBorder="1">
      <alignment/>
      <protection/>
    </xf>
    <xf numFmtId="0" fontId="17" fillId="0" borderId="22" xfId="51" applyFont="1" applyBorder="1">
      <alignment/>
      <protection/>
    </xf>
    <xf numFmtId="3" fontId="17" fillId="0" borderId="22" xfId="51" applyNumberFormat="1" applyFont="1" applyBorder="1" applyAlignment="1">
      <alignment/>
      <protection/>
    </xf>
    <xf numFmtId="3" fontId="17" fillId="0" borderId="16" xfId="51" applyNumberFormat="1" applyFont="1" applyBorder="1" applyAlignment="1">
      <alignment/>
      <protection/>
    </xf>
    <xf numFmtId="3" fontId="14" fillId="0" borderId="22" xfId="51" applyNumberFormat="1" applyFont="1" applyBorder="1" applyAlignment="1">
      <alignment/>
      <protection/>
    </xf>
    <xf numFmtId="3" fontId="14" fillId="0" borderId="16" xfId="51" applyNumberFormat="1" applyFont="1" applyBorder="1" applyAlignment="1">
      <alignment/>
      <protection/>
    </xf>
    <xf numFmtId="0" fontId="15" fillId="0" borderId="11" xfId="51" applyFont="1" applyBorder="1" applyAlignment="1" quotePrefix="1">
      <alignment wrapText="1"/>
      <protection/>
    </xf>
    <xf numFmtId="0" fontId="14" fillId="0" borderId="23" xfId="51" applyFont="1" applyBorder="1">
      <alignment/>
      <protection/>
    </xf>
    <xf numFmtId="0" fontId="14" fillId="0" borderId="23" xfId="51" applyFont="1" applyBorder="1">
      <alignment/>
      <protection/>
    </xf>
    <xf numFmtId="3" fontId="14" fillId="0" borderId="11" xfId="51" applyNumberFormat="1" applyFont="1" applyBorder="1">
      <alignment/>
      <protection/>
    </xf>
    <xf numFmtId="0" fontId="14" fillId="0" borderId="16" xfId="51" applyFont="1" applyBorder="1" applyAlignment="1">
      <alignment vertical="center" wrapText="1"/>
      <protection/>
    </xf>
    <xf numFmtId="0" fontId="14" fillId="0" borderId="23" xfId="51" applyFont="1" applyBorder="1" applyAlignment="1">
      <alignment wrapText="1"/>
      <protection/>
    </xf>
    <xf numFmtId="0" fontId="15" fillId="0" borderId="11" xfId="51" applyFont="1" applyBorder="1" applyAlignment="1">
      <alignment wrapText="1"/>
      <protection/>
    </xf>
    <xf numFmtId="0" fontId="17" fillId="0" borderId="17" xfId="51" applyFont="1" applyBorder="1">
      <alignment/>
      <protection/>
    </xf>
    <xf numFmtId="0" fontId="15" fillId="0" borderId="19" xfId="51" applyFont="1" applyBorder="1" applyAlignment="1">
      <alignment wrapText="1"/>
      <protection/>
    </xf>
    <xf numFmtId="0" fontId="15" fillId="0" borderId="16" xfId="51" applyFont="1" applyBorder="1" applyAlignment="1">
      <alignment wrapText="1"/>
      <protection/>
    </xf>
    <xf numFmtId="0" fontId="14" fillId="0" borderId="22" xfId="51" applyFont="1" applyBorder="1">
      <alignment/>
      <protection/>
    </xf>
    <xf numFmtId="3" fontId="14" fillId="0" borderId="20" xfId="51" applyNumberFormat="1" applyFont="1" applyBorder="1" applyAlignment="1">
      <alignment/>
      <protection/>
    </xf>
    <xf numFmtId="3" fontId="14" fillId="0" borderId="10" xfId="51" applyNumberFormat="1" applyFont="1" applyBorder="1" applyAlignment="1">
      <alignment/>
      <protection/>
    </xf>
    <xf numFmtId="0" fontId="24" fillId="0" borderId="17" xfId="51" applyFont="1" applyBorder="1">
      <alignment/>
      <protection/>
    </xf>
    <xf numFmtId="0" fontId="24" fillId="0" borderId="19" xfId="51" applyFont="1" applyBorder="1">
      <alignment/>
      <protection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14" fillId="0" borderId="16" xfId="51" applyFont="1" applyBorder="1" applyAlignment="1">
      <alignment horizontal="center" vertical="center"/>
      <protection/>
    </xf>
    <xf numFmtId="0" fontId="14" fillId="0" borderId="17" xfId="51" applyFont="1" applyBorder="1" applyAlignment="1">
      <alignment horizontal="center" vertical="center"/>
      <protection/>
    </xf>
    <xf numFmtId="0" fontId="14" fillId="0" borderId="11" xfId="51" applyFont="1" applyBorder="1" applyAlignment="1">
      <alignment horizontal="center" vertical="center"/>
      <protection/>
    </xf>
    <xf numFmtId="0" fontId="14" fillId="0" borderId="0" xfId="51" applyFont="1" applyAlignment="1">
      <alignment horizontal="left" wrapText="1"/>
      <protection/>
    </xf>
    <xf numFmtId="0" fontId="17" fillId="0" borderId="0" xfId="51" applyFont="1" applyAlignment="1">
      <alignment horizontal="center" wrapText="1"/>
      <protection/>
    </xf>
    <xf numFmtId="0" fontId="15" fillId="0" borderId="10" xfId="51" applyFont="1" applyBorder="1" applyAlignment="1">
      <alignment horizontal="center" vertical="center" wrapText="1"/>
      <protection/>
    </xf>
    <xf numFmtId="0" fontId="15" fillId="0" borderId="16" xfId="51" applyFont="1" applyBorder="1" applyAlignment="1">
      <alignment horizontal="center" vertical="center" wrapText="1"/>
      <protection/>
    </xf>
    <xf numFmtId="0" fontId="15" fillId="0" borderId="11" xfId="51" applyFont="1" applyBorder="1" applyAlignment="1">
      <alignment horizontal="center" vertical="center" wrapText="1"/>
      <protection/>
    </xf>
    <xf numFmtId="0" fontId="16" fillId="0" borderId="10" xfId="51" applyFont="1" applyBorder="1" applyAlignment="1">
      <alignment horizontal="center" vertical="center" wrapText="1"/>
      <protection/>
    </xf>
    <xf numFmtId="0" fontId="14" fillId="0" borderId="16" xfId="51" applyFont="1" applyBorder="1" applyAlignment="1">
      <alignment horizontal="center" vertical="center" wrapText="1"/>
      <protection/>
    </xf>
    <xf numFmtId="0" fontId="14" fillId="0" borderId="17" xfId="51" applyFont="1" applyBorder="1" applyAlignment="1">
      <alignment horizontal="center" vertical="center" wrapText="1"/>
      <protection/>
    </xf>
    <xf numFmtId="0" fontId="14" fillId="0" borderId="11" xfId="51" applyFont="1" applyBorder="1" applyAlignment="1">
      <alignment horizontal="center" vertical="center" wrapText="1"/>
      <protection/>
    </xf>
    <xf numFmtId="49" fontId="14" fillId="0" borderId="16" xfId="51" applyNumberFormat="1" applyFont="1" applyBorder="1" applyAlignment="1">
      <alignment horizontal="center" vertical="center"/>
      <protection/>
    </xf>
    <xf numFmtId="49" fontId="14" fillId="0" borderId="17" xfId="51" applyNumberFormat="1" applyFont="1" applyBorder="1" applyAlignment="1">
      <alignment horizontal="center" vertical="center"/>
      <protection/>
    </xf>
    <xf numFmtId="49" fontId="14" fillId="0" borderId="11" xfId="51" applyNumberFormat="1" applyFont="1" applyBorder="1" applyAlignment="1">
      <alignment horizontal="center" vertical="center"/>
      <protection/>
    </xf>
    <xf numFmtId="0" fontId="14" fillId="0" borderId="17" xfId="51" applyFont="1" applyFill="1" applyBorder="1" applyAlignment="1">
      <alignment horizontal="left" vertical="center" wrapText="1"/>
      <protection/>
    </xf>
    <xf numFmtId="0" fontId="14" fillId="0" borderId="11" xfId="51" applyFont="1" applyFill="1" applyBorder="1" applyAlignment="1">
      <alignment horizontal="left" vertical="center" wrapText="1"/>
      <protection/>
    </xf>
    <xf numFmtId="0" fontId="15" fillId="0" borderId="19" xfId="51" applyFont="1" applyBorder="1" applyAlignment="1">
      <alignment horizontal="center" vertical="center" wrapText="1"/>
      <protection/>
    </xf>
    <xf numFmtId="0" fontId="15" fillId="0" borderId="25" xfId="51" applyFont="1" applyBorder="1" applyAlignment="1">
      <alignment horizontal="center" vertical="center" wrapText="1"/>
      <protection/>
    </xf>
    <xf numFmtId="0" fontId="14" fillId="0" borderId="16" xfId="51" applyFont="1" applyBorder="1" applyAlignment="1">
      <alignment horizontal="left" vertical="top" wrapText="1"/>
      <protection/>
    </xf>
    <xf numFmtId="0" fontId="14" fillId="0" borderId="17" xfId="51" applyFont="1" applyBorder="1" applyAlignment="1">
      <alignment horizontal="left" vertical="top" wrapText="1"/>
      <protection/>
    </xf>
    <xf numFmtId="0" fontId="14" fillId="0" borderId="11" xfId="51" applyFont="1" applyBorder="1" applyAlignment="1">
      <alignment horizontal="left" vertical="top" wrapText="1"/>
      <protection/>
    </xf>
    <xf numFmtId="0" fontId="14" fillId="0" borderId="16" xfId="51" applyFont="1" applyBorder="1" applyAlignment="1">
      <alignment horizontal="left" vertical="center" wrapText="1"/>
      <protection/>
    </xf>
    <xf numFmtId="0" fontId="14" fillId="0" borderId="11" xfId="51" applyFont="1" applyBorder="1" applyAlignment="1">
      <alignment horizontal="left" vertical="center" wrapText="1"/>
      <protection/>
    </xf>
    <xf numFmtId="0" fontId="14" fillId="0" borderId="16" xfId="51" applyFont="1" applyBorder="1" applyAlignment="1">
      <alignment horizontal="center"/>
      <protection/>
    </xf>
    <xf numFmtId="0" fontId="14" fillId="0" borderId="17" xfId="51" applyFont="1" applyBorder="1" applyAlignment="1">
      <alignment horizontal="center"/>
      <protection/>
    </xf>
    <xf numFmtId="0" fontId="14" fillId="0" borderId="11" xfId="51" applyFont="1" applyBorder="1" applyAlignment="1">
      <alignment horizontal="center"/>
      <protection/>
    </xf>
    <xf numFmtId="0" fontId="14" fillId="0" borderId="16" xfId="51" applyFont="1" applyBorder="1" applyAlignment="1">
      <alignment horizontal="left" wrapText="1"/>
      <protection/>
    </xf>
    <xf numFmtId="0" fontId="14" fillId="0" borderId="11" xfId="51" applyFont="1" applyBorder="1" applyAlignment="1">
      <alignment horizontal="left" wrapText="1"/>
      <protection/>
    </xf>
    <xf numFmtId="0" fontId="11" fillId="0" borderId="2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3" fillId="33" borderId="20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76">
      <selection activeCell="C35" sqref="C35:C37"/>
    </sheetView>
  </sheetViews>
  <sheetFormatPr defaultColWidth="9.00390625" defaultRowHeight="12.75"/>
  <cols>
    <col min="1" max="1" width="4.625" style="1" customWidth="1"/>
    <col min="2" max="2" width="4.875" style="1" bestFit="1" customWidth="1"/>
    <col min="3" max="3" width="5.875" style="1" customWidth="1"/>
    <col min="4" max="4" width="20.25390625" style="1" bestFit="1" customWidth="1"/>
    <col min="5" max="5" width="10.00390625" style="1" customWidth="1"/>
    <col min="6" max="6" width="11.25390625" style="1" customWidth="1"/>
    <col min="7" max="7" width="10.75390625" style="1" customWidth="1"/>
    <col min="8" max="8" width="10.625" style="1" customWidth="1"/>
    <col min="9" max="9" width="10.00390625" style="1" customWidth="1"/>
    <col min="10" max="10" width="13.875" style="1" customWidth="1"/>
    <col min="11" max="11" width="11.00390625" style="1" customWidth="1"/>
    <col min="12" max="12" width="11.875" style="1" customWidth="1"/>
    <col min="13" max="16384" width="9.125" style="1" customWidth="1"/>
  </cols>
  <sheetData>
    <row r="1" spans="9:12" ht="12.75" customHeight="1">
      <c r="I1" s="114" t="s">
        <v>126</v>
      </c>
      <c r="J1" s="114"/>
      <c r="K1" s="114"/>
      <c r="L1" s="114"/>
    </row>
    <row r="2" spans="9:12" ht="12.75">
      <c r="I2" s="114"/>
      <c r="J2" s="114"/>
      <c r="K2" s="114"/>
      <c r="L2" s="114"/>
    </row>
    <row r="3" spans="9:12" ht="12.75">
      <c r="I3" s="114"/>
      <c r="J3" s="114"/>
      <c r="K3" s="114"/>
      <c r="L3" s="114"/>
    </row>
    <row r="4" ht="5.25" customHeight="1"/>
    <row r="5" spans="1:12" ht="18">
      <c r="A5" s="115" t="s">
        <v>98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2" ht="8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3" t="s">
        <v>12</v>
      </c>
    </row>
    <row r="7" spans="1:12" s="6" customFormat="1" ht="19.5" customHeight="1">
      <c r="A7" s="116" t="s">
        <v>15</v>
      </c>
      <c r="B7" s="116" t="s">
        <v>1</v>
      </c>
      <c r="C7" s="116" t="s">
        <v>11</v>
      </c>
      <c r="D7" s="113" t="s">
        <v>53</v>
      </c>
      <c r="E7" s="113" t="s">
        <v>16</v>
      </c>
      <c r="F7" s="117" t="s">
        <v>24</v>
      </c>
      <c r="G7" s="117"/>
      <c r="H7" s="117"/>
      <c r="I7" s="117"/>
      <c r="J7" s="117"/>
      <c r="K7" s="117"/>
      <c r="L7" s="113" t="s">
        <v>17</v>
      </c>
    </row>
    <row r="8" spans="1:12" s="6" customFormat="1" ht="19.5" customHeight="1">
      <c r="A8" s="116"/>
      <c r="B8" s="116"/>
      <c r="C8" s="116"/>
      <c r="D8" s="113"/>
      <c r="E8" s="113"/>
      <c r="F8" s="119" t="s">
        <v>114</v>
      </c>
      <c r="G8" s="113" t="s">
        <v>8</v>
      </c>
      <c r="H8" s="113"/>
      <c r="I8" s="113"/>
      <c r="J8" s="113"/>
      <c r="K8" s="113"/>
      <c r="L8" s="113"/>
    </row>
    <row r="9" spans="1:12" s="6" customFormat="1" ht="19.5" customHeight="1">
      <c r="A9" s="116"/>
      <c r="B9" s="116"/>
      <c r="C9" s="116"/>
      <c r="D9" s="113"/>
      <c r="E9" s="113"/>
      <c r="F9" s="119"/>
      <c r="G9" s="109" t="s">
        <v>29</v>
      </c>
      <c r="H9" s="112" t="s">
        <v>26</v>
      </c>
      <c r="I9" s="16" t="s">
        <v>4</v>
      </c>
      <c r="J9" s="109" t="s">
        <v>30</v>
      </c>
      <c r="K9" s="112" t="s">
        <v>27</v>
      </c>
      <c r="L9" s="113"/>
    </row>
    <row r="10" spans="1:12" s="6" customFormat="1" ht="29.25" customHeight="1">
      <c r="A10" s="116"/>
      <c r="B10" s="116"/>
      <c r="C10" s="116"/>
      <c r="D10" s="113"/>
      <c r="E10" s="113"/>
      <c r="F10" s="119"/>
      <c r="G10" s="110"/>
      <c r="H10" s="110"/>
      <c r="I10" s="118" t="s">
        <v>54</v>
      </c>
      <c r="J10" s="110"/>
      <c r="K10" s="110"/>
      <c r="L10" s="113"/>
    </row>
    <row r="11" spans="1:12" s="6" customFormat="1" ht="19.5" customHeight="1">
      <c r="A11" s="116"/>
      <c r="B11" s="116"/>
      <c r="C11" s="116"/>
      <c r="D11" s="113"/>
      <c r="E11" s="113"/>
      <c r="F11" s="119"/>
      <c r="G11" s="110"/>
      <c r="H11" s="110"/>
      <c r="I11" s="118"/>
      <c r="J11" s="110"/>
      <c r="K11" s="110"/>
      <c r="L11" s="113"/>
    </row>
    <row r="12" spans="1:12" s="6" customFormat="1" ht="56.25" customHeight="1">
      <c r="A12" s="116"/>
      <c r="B12" s="116"/>
      <c r="C12" s="116"/>
      <c r="D12" s="113"/>
      <c r="E12" s="113"/>
      <c r="F12" s="119"/>
      <c r="G12" s="111"/>
      <c r="H12" s="111"/>
      <c r="I12" s="118"/>
      <c r="J12" s="111"/>
      <c r="K12" s="111"/>
      <c r="L12" s="113"/>
    </row>
    <row r="13" spans="1:12" ht="7.5" customHeight="1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</row>
    <row r="14" spans="1:12" ht="51" customHeight="1">
      <c r="A14" s="101" t="s">
        <v>5</v>
      </c>
      <c r="B14" s="121" t="s">
        <v>74</v>
      </c>
      <c r="C14" s="121" t="s">
        <v>75</v>
      </c>
      <c r="D14" s="35" t="s">
        <v>76</v>
      </c>
      <c r="E14" s="37">
        <f>4200974+500000</f>
        <v>4700974</v>
      </c>
      <c r="F14" s="37">
        <v>750000</v>
      </c>
      <c r="G14" s="37">
        <v>0</v>
      </c>
      <c r="H14" s="37">
        <v>450000</v>
      </c>
      <c r="I14" s="37">
        <v>0</v>
      </c>
      <c r="J14" s="38" t="s">
        <v>18</v>
      </c>
      <c r="K14" s="39">
        <v>300000</v>
      </c>
      <c r="L14" s="105" t="s">
        <v>73</v>
      </c>
    </row>
    <row r="15" spans="1:12" ht="12.75">
      <c r="A15" s="101"/>
      <c r="B15" s="121"/>
      <c r="C15" s="121"/>
      <c r="D15" s="40" t="s">
        <v>58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40" t="s">
        <v>81</v>
      </c>
      <c r="K15" s="40">
        <v>0</v>
      </c>
      <c r="L15" s="105"/>
    </row>
    <row r="16" spans="1:12" ht="12.75">
      <c r="A16" s="101"/>
      <c r="B16" s="121"/>
      <c r="C16" s="121"/>
      <c r="D16" s="40" t="s">
        <v>32</v>
      </c>
      <c r="E16" s="37">
        <f>E14</f>
        <v>4700974</v>
      </c>
      <c r="F16" s="37">
        <f>F14</f>
        <v>750000</v>
      </c>
      <c r="G16" s="37">
        <f>G14</f>
        <v>0</v>
      </c>
      <c r="H16" s="37">
        <f>H14</f>
        <v>450000</v>
      </c>
      <c r="I16" s="37">
        <f>I14</f>
        <v>0</v>
      </c>
      <c r="J16" s="38" t="s">
        <v>81</v>
      </c>
      <c r="K16" s="39">
        <f>K14</f>
        <v>300000</v>
      </c>
      <c r="L16" s="105"/>
    </row>
    <row r="17" spans="1:12" ht="102">
      <c r="A17" s="101">
        <v>2</v>
      </c>
      <c r="B17" s="101">
        <v>600</v>
      </c>
      <c r="C17" s="101">
        <v>60013</v>
      </c>
      <c r="D17" s="35" t="s">
        <v>77</v>
      </c>
      <c r="E17" s="37">
        <f>1162780</f>
        <v>1162780</v>
      </c>
      <c r="F17" s="37">
        <v>300000</v>
      </c>
      <c r="G17" s="37">
        <v>300000</v>
      </c>
      <c r="H17" s="37">
        <v>0</v>
      </c>
      <c r="I17" s="37">
        <v>0</v>
      </c>
      <c r="J17" s="38" t="s">
        <v>18</v>
      </c>
      <c r="K17" s="39">
        <v>0</v>
      </c>
      <c r="L17" s="105" t="s">
        <v>73</v>
      </c>
    </row>
    <row r="18" spans="1:12" ht="12.75">
      <c r="A18" s="101"/>
      <c r="B18" s="101"/>
      <c r="C18" s="101"/>
      <c r="D18" s="40" t="s">
        <v>58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40" t="s">
        <v>81</v>
      </c>
      <c r="K18" s="38">
        <v>0</v>
      </c>
      <c r="L18" s="105"/>
    </row>
    <row r="19" spans="1:12" ht="12.75">
      <c r="A19" s="101"/>
      <c r="B19" s="101"/>
      <c r="C19" s="101"/>
      <c r="D19" s="40" t="s">
        <v>32</v>
      </c>
      <c r="E19" s="37">
        <f>E17</f>
        <v>1162780</v>
      </c>
      <c r="F19" s="37">
        <f>F17</f>
        <v>300000</v>
      </c>
      <c r="G19" s="37">
        <f>G17</f>
        <v>300000</v>
      </c>
      <c r="H19" s="37">
        <f>H17</f>
        <v>0</v>
      </c>
      <c r="I19" s="37">
        <f>I17</f>
        <v>0</v>
      </c>
      <c r="J19" s="38" t="s">
        <v>81</v>
      </c>
      <c r="K19" s="39">
        <f>K17</f>
        <v>0</v>
      </c>
      <c r="L19" s="105"/>
    </row>
    <row r="20" spans="1:12" ht="51">
      <c r="A20" s="101">
        <v>3</v>
      </c>
      <c r="B20" s="101">
        <v>600</v>
      </c>
      <c r="C20" s="101">
        <v>60016</v>
      </c>
      <c r="D20" s="35" t="s">
        <v>90</v>
      </c>
      <c r="E20" s="37">
        <v>3750000</v>
      </c>
      <c r="F20" s="37">
        <v>100000</v>
      </c>
      <c r="G20" s="37">
        <v>100000</v>
      </c>
      <c r="H20" s="37">
        <v>0</v>
      </c>
      <c r="I20" s="37">
        <v>0</v>
      </c>
      <c r="J20" s="38" t="s">
        <v>18</v>
      </c>
      <c r="K20" s="39">
        <v>0</v>
      </c>
      <c r="L20" s="105" t="s">
        <v>73</v>
      </c>
    </row>
    <row r="21" spans="1:12" ht="12.75">
      <c r="A21" s="101"/>
      <c r="B21" s="101"/>
      <c r="C21" s="101"/>
      <c r="D21" s="40" t="s">
        <v>58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40" t="s">
        <v>81</v>
      </c>
      <c r="K21" s="38">
        <v>0</v>
      </c>
      <c r="L21" s="105"/>
    </row>
    <row r="22" spans="1:12" ht="12.75">
      <c r="A22" s="101"/>
      <c r="B22" s="101"/>
      <c r="C22" s="101"/>
      <c r="D22" s="40" t="s">
        <v>32</v>
      </c>
      <c r="E22" s="37">
        <f>E20</f>
        <v>3750000</v>
      </c>
      <c r="F22" s="37">
        <f>F20</f>
        <v>100000</v>
      </c>
      <c r="G22" s="37">
        <f>G20</f>
        <v>100000</v>
      </c>
      <c r="H22" s="37">
        <f>H20</f>
        <v>0</v>
      </c>
      <c r="I22" s="37">
        <f>I20</f>
        <v>0</v>
      </c>
      <c r="J22" s="38" t="s">
        <v>81</v>
      </c>
      <c r="K22" s="39">
        <f>K20</f>
        <v>0</v>
      </c>
      <c r="L22" s="105"/>
    </row>
    <row r="23" spans="1:12" ht="51">
      <c r="A23" s="101">
        <v>4</v>
      </c>
      <c r="B23" s="101">
        <v>600</v>
      </c>
      <c r="C23" s="101">
        <v>60016</v>
      </c>
      <c r="D23" s="38" t="s">
        <v>82</v>
      </c>
      <c r="E23" s="37">
        <v>440000</v>
      </c>
      <c r="F23" s="37">
        <v>390000</v>
      </c>
      <c r="G23" s="37">
        <v>390000</v>
      </c>
      <c r="H23" s="37">
        <v>0</v>
      </c>
      <c r="I23" s="37">
        <v>0</v>
      </c>
      <c r="J23" s="38" t="s">
        <v>18</v>
      </c>
      <c r="K23" s="39">
        <v>0</v>
      </c>
      <c r="L23" s="105" t="s">
        <v>73</v>
      </c>
    </row>
    <row r="24" spans="1:12" ht="12.75">
      <c r="A24" s="101"/>
      <c r="B24" s="101"/>
      <c r="C24" s="101"/>
      <c r="D24" s="38" t="s">
        <v>58</v>
      </c>
      <c r="E24" s="37">
        <f>E23</f>
        <v>440000</v>
      </c>
      <c r="F24" s="37">
        <f>F23</f>
        <v>390000</v>
      </c>
      <c r="G24" s="37">
        <f>G23</f>
        <v>390000</v>
      </c>
      <c r="H24" s="37">
        <v>0</v>
      </c>
      <c r="I24" s="37">
        <v>0</v>
      </c>
      <c r="J24" s="40" t="s">
        <v>81</v>
      </c>
      <c r="K24" s="39">
        <v>0</v>
      </c>
      <c r="L24" s="105"/>
    </row>
    <row r="25" spans="1:12" ht="12.75">
      <c r="A25" s="101"/>
      <c r="B25" s="101"/>
      <c r="C25" s="101"/>
      <c r="D25" s="38" t="s">
        <v>32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8" t="s">
        <v>81</v>
      </c>
      <c r="K25" s="39">
        <v>0</v>
      </c>
      <c r="L25" s="105"/>
    </row>
    <row r="26" spans="1:12" ht="55.5" customHeight="1">
      <c r="A26" s="102">
        <v>5</v>
      </c>
      <c r="B26" s="102">
        <v>600</v>
      </c>
      <c r="C26" s="102">
        <v>60016</v>
      </c>
      <c r="D26" s="38" t="s">
        <v>125</v>
      </c>
      <c r="E26" s="37">
        <v>1306494</v>
      </c>
      <c r="F26" s="37">
        <v>0</v>
      </c>
      <c r="G26" s="37">
        <v>0</v>
      </c>
      <c r="H26" s="37">
        <v>0</v>
      </c>
      <c r="I26" s="37">
        <v>0</v>
      </c>
      <c r="J26" s="38" t="s">
        <v>18</v>
      </c>
      <c r="K26" s="39">
        <v>0</v>
      </c>
      <c r="L26" s="105" t="s">
        <v>73</v>
      </c>
    </row>
    <row r="27" spans="1:12" ht="12.75">
      <c r="A27" s="103"/>
      <c r="B27" s="103"/>
      <c r="C27" s="103"/>
      <c r="D27" s="38" t="s">
        <v>58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8" t="s">
        <v>81</v>
      </c>
      <c r="K27" s="39">
        <v>0</v>
      </c>
      <c r="L27" s="105"/>
    </row>
    <row r="28" spans="1:12" ht="13.5" customHeight="1">
      <c r="A28" s="104"/>
      <c r="B28" s="104"/>
      <c r="C28" s="104"/>
      <c r="D28" s="38" t="s">
        <v>32</v>
      </c>
      <c r="E28" s="37">
        <f>E26</f>
        <v>1306494</v>
      </c>
      <c r="F28" s="37">
        <v>0</v>
      </c>
      <c r="G28" s="37">
        <v>0</v>
      </c>
      <c r="H28" s="37">
        <v>0</v>
      </c>
      <c r="I28" s="37">
        <v>0</v>
      </c>
      <c r="J28" s="38" t="s">
        <v>81</v>
      </c>
      <c r="K28" s="39">
        <v>0</v>
      </c>
      <c r="L28" s="105"/>
    </row>
    <row r="29" spans="1:12" ht="50.25" customHeight="1">
      <c r="A29" s="102">
        <v>6</v>
      </c>
      <c r="B29" s="102">
        <v>600</v>
      </c>
      <c r="C29" s="102">
        <v>60016</v>
      </c>
      <c r="D29" s="38" t="s">
        <v>123</v>
      </c>
      <c r="E29" s="37">
        <v>300000</v>
      </c>
      <c r="F29" s="37">
        <v>0</v>
      </c>
      <c r="G29" s="37">
        <v>0</v>
      </c>
      <c r="H29" s="37">
        <v>0</v>
      </c>
      <c r="I29" s="37">
        <v>0</v>
      </c>
      <c r="J29" s="38" t="s">
        <v>18</v>
      </c>
      <c r="K29" s="39">
        <v>0</v>
      </c>
      <c r="L29" s="105" t="s">
        <v>73</v>
      </c>
    </row>
    <row r="30" spans="1:12" ht="12.75">
      <c r="A30" s="103"/>
      <c r="B30" s="103"/>
      <c r="C30" s="103"/>
      <c r="D30" s="38" t="s">
        <v>58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8" t="s">
        <v>81</v>
      </c>
      <c r="K30" s="39">
        <v>0</v>
      </c>
      <c r="L30" s="105"/>
    </row>
    <row r="31" spans="1:12" ht="12.75">
      <c r="A31" s="104"/>
      <c r="B31" s="104"/>
      <c r="C31" s="104"/>
      <c r="D31" s="38" t="s">
        <v>32</v>
      </c>
      <c r="E31" s="37">
        <f>E29</f>
        <v>300000</v>
      </c>
      <c r="F31" s="37">
        <v>0</v>
      </c>
      <c r="G31" s="37">
        <v>0</v>
      </c>
      <c r="H31" s="37">
        <v>0</v>
      </c>
      <c r="I31" s="37">
        <v>0</v>
      </c>
      <c r="J31" s="38" t="s">
        <v>81</v>
      </c>
      <c r="K31" s="39">
        <v>0</v>
      </c>
      <c r="L31" s="105"/>
    </row>
    <row r="32" spans="1:12" ht="51">
      <c r="A32" s="102">
        <v>7</v>
      </c>
      <c r="B32" s="101">
        <v>700</v>
      </c>
      <c r="C32" s="101">
        <v>70095</v>
      </c>
      <c r="D32" s="35" t="s">
        <v>80</v>
      </c>
      <c r="E32" s="37">
        <v>2800000</v>
      </c>
      <c r="F32" s="37">
        <v>1800000</v>
      </c>
      <c r="G32" s="37">
        <v>0</v>
      </c>
      <c r="H32" s="37">
        <v>1380000</v>
      </c>
      <c r="I32" s="37">
        <v>0</v>
      </c>
      <c r="J32" s="38" t="s">
        <v>121</v>
      </c>
      <c r="K32" s="39">
        <v>0</v>
      </c>
      <c r="L32" s="105" t="s">
        <v>73</v>
      </c>
    </row>
    <row r="33" spans="1:12" ht="12.75">
      <c r="A33" s="103"/>
      <c r="B33" s="101"/>
      <c r="C33" s="101"/>
      <c r="D33" s="38" t="s">
        <v>58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40" t="s">
        <v>81</v>
      </c>
      <c r="K33" s="38">
        <v>0</v>
      </c>
      <c r="L33" s="105"/>
    </row>
    <row r="34" spans="1:12" ht="54" customHeight="1">
      <c r="A34" s="104"/>
      <c r="B34" s="101"/>
      <c r="C34" s="101"/>
      <c r="D34" s="38" t="s">
        <v>32</v>
      </c>
      <c r="E34" s="37">
        <f>E32</f>
        <v>2800000</v>
      </c>
      <c r="F34" s="37">
        <f>F32</f>
        <v>1800000</v>
      </c>
      <c r="G34" s="37">
        <f>G32</f>
        <v>0</v>
      </c>
      <c r="H34" s="37">
        <f>H32</f>
        <v>1380000</v>
      </c>
      <c r="I34" s="37">
        <f>I32</f>
        <v>0</v>
      </c>
      <c r="J34" s="38" t="s">
        <v>121</v>
      </c>
      <c r="K34" s="39">
        <f>K32</f>
        <v>0</v>
      </c>
      <c r="L34" s="105"/>
    </row>
    <row r="35" spans="1:12" ht="76.5">
      <c r="A35" s="102">
        <v>8</v>
      </c>
      <c r="B35" s="101">
        <v>720</v>
      </c>
      <c r="C35" s="101">
        <v>72095</v>
      </c>
      <c r="D35" s="35" t="s">
        <v>91</v>
      </c>
      <c r="E35" s="37">
        <v>85000</v>
      </c>
      <c r="F35" s="37">
        <v>85000</v>
      </c>
      <c r="G35" s="37">
        <v>19900</v>
      </c>
      <c r="H35" s="37">
        <v>0</v>
      </c>
      <c r="I35" s="37">
        <v>0</v>
      </c>
      <c r="J35" s="38" t="s">
        <v>18</v>
      </c>
      <c r="K35" s="39">
        <v>65100</v>
      </c>
      <c r="L35" s="105" t="s">
        <v>73</v>
      </c>
    </row>
    <row r="36" spans="1:12" ht="12.75">
      <c r="A36" s="103"/>
      <c r="B36" s="101"/>
      <c r="C36" s="101"/>
      <c r="D36" s="38" t="s">
        <v>58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40" t="s">
        <v>81</v>
      </c>
      <c r="K36" s="38">
        <v>0</v>
      </c>
      <c r="L36" s="105"/>
    </row>
    <row r="37" spans="1:12" ht="12.75">
      <c r="A37" s="104"/>
      <c r="B37" s="101"/>
      <c r="C37" s="101"/>
      <c r="D37" s="38" t="s">
        <v>32</v>
      </c>
      <c r="E37" s="37">
        <f>E35</f>
        <v>85000</v>
      </c>
      <c r="F37" s="37">
        <f>F35</f>
        <v>85000</v>
      </c>
      <c r="G37" s="37">
        <f>G35</f>
        <v>19900</v>
      </c>
      <c r="H37" s="37">
        <f>H35</f>
        <v>0</v>
      </c>
      <c r="I37" s="37">
        <f>I35</f>
        <v>0</v>
      </c>
      <c r="J37" s="38" t="s">
        <v>81</v>
      </c>
      <c r="K37" s="39">
        <f>K35</f>
        <v>65100</v>
      </c>
      <c r="L37" s="105"/>
    </row>
    <row r="38" spans="1:12" ht="60" customHeight="1">
      <c r="A38" s="102">
        <v>9</v>
      </c>
      <c r="B38" s="101">
        <v>720</v>
      </c>
      <c r="C38" s="101">
        <v>72095</v>
      </c>
      <c r="D38" s="35" t="s">
        <v>127</v>
      </c>
      <c r="E38" s="37">
        <f>E39+E40</f>
        <v>318502</v>
      </c>
      <c r="F38" s="37">
        <f>F39+F40</f>
        <v>103003</v>
      </c>
      <c r="G38" s="37">
        <f>G39+G40</f>
        <v>15451</v>
      </c>
      <c r="H38" s="37">
        <f>H39+H40</f>
        <v>0</v>
      </c>
      <c r="I38" s="37">
        <f>I39+I40</f>
        <v>0</v>
      </c>
      <c r="J38" s="38" t="s">
        <v>18</v>
      </c>
      <c r="K38" s="39">
        <f>K39+K40</f>
        <v>87552</v>
      </c>
      <c r="L38" s="105" t="s">
        <v>73</v>
      </c>
    </row>
    <row r="39" spans="1:12" ht="17.25" customHeight="1">
      <c r="A39" s="103"/>
      <c r="B39" s="101"/>
      <c r="C39" s="101"/>
      <c r="D39" s="38" t="s">
        <v>58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40" t="s">
        <v>81</v>
      </c>
      <c r="K39" s="39">
        <v>0</v>
      </c>
      <c r="L39" s="105"/>
    </row>
    <row r="40" spans="1:12" ht="18.75" customHeight="1">
      <c r="A40" s="104"/>
      <c r="B40" s="101"/>
      <c r="C40" s="101"/>
      <c r="D40" s="38" t="s">
        <v>32</v>
      </c>
      <c r="E40" s="37">
        <v>318502</v>
      </c>
      <c r="F40" s="37">
        <v>103003</v>
      </c>
      <c r="G40" s="37">
        <v>15451</v>
      </c>
      <c r="H40" s="37">
        <v>0</v>
      </c>
      <c r="I40" s="37">
        <v>0</v>
      </c>
      <c r="J40" s="38" t="s">
        <v>81</v>
      </c>
      <c r="K40" s="39">
        <v>87552</v>
      </c>
      <c r="L40" s="105"/>
    </row>
    <row r="41" spans="1:12" ht="51">
      <c r="A41" s="102">
        <v>10</v>
      </c>
      <c r="B41" s="102">
        <v>750</v>
      </c>
      <c r="C41" s="102">
        <v>75023</v>
      </c>
      <c r="D41" s="38" t="s">
        <v>87</v>
      </c>
      <c r="E41" s="37">
        <v>1616962</v>
      </c>
      <c r="F41" s="37">
        <v>389418</v>
      </c>
      <c r="G41" s="37">
        <f>F41</f>
        <v>389418</v>
      </c>
      <c r="H41" s="37">
        <v>0</v>
      </c>
      <c r="I41" s="37">
        <v>0</v>
      </c>
      <c r="J41" s="38" t="s">
        <v>18</v>
      </c>
      <c r="K41" s="37">
        <v>0</v>
      </c>
      <c r="L41" s="105" t="s">
        <v>73</v>
      </c>
    </row>
    <row r="42" spans="1:12" ht="12.75">
      <c r="A42" s="103"/>
      <c r="B42" s="103"/>
      <c r="C42" s="103"/>
      <c r="D42" s="38" t="s">
        <v>58</v>
      </c>
      <c r="E42" s="37">
        <f>E41</f>
        <v>1616962</v>
      </c>
      <c r="F42" s="37">
        <f>F41</f>
        <v>389418</v>
      </c>
      <c r="G42" s="37">
        <f>G41</f>
        <v>389418</v>
      </c>
      <c r="H42" s="37">
        <v>0</v>
      </c>
      <c r="I42" s="37">
        <v>0</v>
      </c>
      <c r="J42" s="37" t="s">
        <v>81</v>
      </c>
      <c r="K42" s="37">
        <v>0</v>
      </c>
      <c r="L42" s="105"/>
    </row>
    <row r="43" spans="1:12" ht="12.75">
      <c r="A43" s="104"/>
      <c r="B43" s="104"/>
      <c r="C43" s="104"/>
      <c r="D43" s="38" t="s">
        <v>32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8" t="s">
        <v>81</v>
      </c>
      <c r="K43" s="39">
        <v>0</v>
      </c>
      <c r="L43" s="105"/>
    </row>
    <row r="44" spans="1:12" ht="51">
      <c r="A44" s="102">
        <v>11</v>
      </c>
      <c r="B44" s="101">
        <v>757</v>
      </c>
      <c r="C44" s="101">
        <v>75702</v>
      </c>
      <c r="D44" s="38" t="s">
        <v>85</v>
      </c>
      <c r="E44" s="37">
        <v>8050545</v>
      </c>
      <c r="F44" s="37">
        <v>1300000</v>
      </c>
      <c r="G44" s="37">
        <f>F44</f>
        <v>1300000</v>
      </c>
      <c r="H44" s="37">
        <v>0</v>
      </c>
      <c r="I44" s="37">
        <v>0</v>
      </c>
      <c r="J44" s="38" t="s">
        <v>18</v>
      </c>
      <c r="K44" s="39">
        <v>0</v>
      </c>
      <c r="L44" s="105" t="s">
        <v>73</v>
      </c>
    </row>
    <row r="45" spans="1:12" ht="12.75">
      <c r="A45" s="103"/>
      <c r="B45" s="101"/>
      <c r="C45" s="101"/>
      <c r="D45" s="38" t="s">
        <v>58</v>
      </c>
      <c r="E45" s="37">
        <f>E44</f>
        <v>8050545</v>
      </c>
      <c r="F45" s="37">
        <f>F44</f>
        <v>1300000</v>
      </c>
      <c r="G45" s="37">
        <f>G44</f>
        <v>1300000</v>
      </c>
      <c r="H45" s="37">
        <v>0</v>
      </c>
      <c r="I45" s="37">
        <v>0</v>
      </c>
      <c r="J45" s="40" t="s">
        <v>81</v>
      </c>
      <c r="K45" s="39">
        <v>0</v>
      </c>
      <c r="L45" s="105"/>
    </row>
    <row r="46" spans="1:12" ht="12.75">
      <c r="A46" s="104"/>
      <c r="B46" s="101"/>
      <c r="C46" s="101"/>
      <c r="D46" s="38" t="s">
        <v>32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8" t="s">
        <v>81</v>
      </c>
      <c r="K46" s="39">
        <v>0</v>
      </c>
      <c r="L46" s="105"/>
    </row>
    <row r="47" spans="1:12" ht="51">
      <c r="A47" s="102">
        <v>12</v>
      </c>
      <c r="B47" s="102">
        <v>757</v>
      </c>
      <c r="C47" s="102">
        <v>75704</v>
      </c>
      <c r="D47" s="38" t="s">
        <v>89</v>
      </c>
      <c r="E47" s="37">
        <v>100000</v>
      </c>
      <c r="F47" s="37">
        <v>90000</v>
      </c>
      <c r="G47" s="37">
        <v>90000</v>
      </c>
      <c r="H47" s="37">
        <f>H48</f>
        <v>0</v>
      </c>
      <c r="I47" s="37">
        <f>I48</f>
        <v>0</v>
      </c>
      <c r="J47" s="38" t="s">
        <v>18</v>
      </c>
      <c r="K47" s="39"/>
      <c r="L47" s="105" t="s">
        <v>73</v>
      </c>
    </row>
    <row r="48" spans="1:12" ht="12.75">
      <c r="A48" s="103"/>
      <c r="B48" s="103"/>
      <c r="C48" s="103"/>
      <c r="D48" s="38" t="s">
        <v>58</v>
      </c>
      <c r="E48" s="37">
        <f>E47</f>
        <v>100000</v>
      </c>
      <c r="F48" s="37">
        <f>F47</f>
        <v>90000</v>
      </c>
      <c r="G48" s="37">
        <f>G47</f>
        <v>90000</v>
      </c>
      <c r="H48" s="37">
        <v>0</v>
      </c>
      <c r="I48" s="37">
        <v>0</v>
      </c>
      <c r="J48" s="40" t="s">
        <v>81</v>
      </c>
      <c r="K48" s="39">
        <v>0</v>
      </c>
      <c r="L48" s="105"/>
    </row>
    <row r="49" spans="1:12" ht="12.75">
      <c r="A49" s="104"/>
      <c r="B49" s="104"/>
      <c r="C49" s="104"/>
      <c r="D49" s="38" t="s">
        <v>32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8" t="s">
        <v>81</v>
      </c>
      <c r="K49" s="39">
        <v>0</v>
      </c>
      <c r="L49" s="105"/>
    </row>
    <row r="50" spans="1:12" ht="51">
      <c r="A50" s="102">
        <v>13</v>
      </c>
      <c r="B50" s="101">
        <v>801</v>
      </c>
      <c r="C50" s="101"/>
      <c r="D50" s="38" t="s">
        <v>84</v>
      </c>
      <c r="E50" s="37">
        <v>8743602</v>
      </c>
      <c r="F50" s="37">
        <v>2243602</v>
      </c>
      <c r="G50" s="37">
        <f>F50</f>
        <v>2243602</v>
      </c>
      <c r="H50" s="37">
        <v>0</v>
      </c>
      <c r="I50" s="37">
        <v>0</v>
      </c>
      <c r="J50" s="38" t="s">
        <v>18</v>
      </c>
      <c r="K50" s="39">
        <v>0</v>
      </c>
      <c r="L50" s="106" t="s">
        <v>94</v>
      </c>
    </row>
    <row r="51" spans="1:12" ht="18" customHeight="1">
      <c r="A51" s="103"/>
      <c r="B51" s="101"/>
      <c r="C51" s="101"/>
      <c r="D51" s="38" t="s">
        <v>58</v>
      </c>
      <c r="E51" s="37">
        <f>E50</f>
        <v>8743602</v>
      </c>
      <c r="F51" s="37">
        <f>F50</f>
        <v>2243602</v>
      </c>
      <c r="G51" s="37">
        <f>G50</f>
        <v>2243602</v>
      </c>
      <c r="H51" s="37">
        <v>0</v>
      </c>
      <c r="I51" s="37">
        <v>0</v>
      </c>
      <c r="J51" s="40" t="s">
        <v>81</v>
      </c>
      <c r="K51" s="39">
        <v>0</v>
      </c>
      <c r="L51" s="107"/>
    </row>
    <row r="52" spans="1:12" ht="18.75" customHeight="1">
      <c r="A52" s="104"/>
      <c r="B52" s="101"/>
      <c r="C52" s="101"/>
      <c r="D52" s="38" t="s">
        <v>32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8" t="s">
        <v>81</v>
      </c>
      <c r="K52" s="39">
        <v>0</v>
      </c>
      <c r="L52" s="108"/>
    </row>
    <row r="53" spans="1:12" ht="50.25" customHeight="1">
      <c r="A53" s="102">
        <v>14</v>
      </c>
      <c r="B53" s="102">
        <v>852</v>
      </c>
      <c r="C53" s="102">
        <v>85219</v>
      </c>
      <c r="D53" s="38" t="s">
        <v>88</v>
      </c>
      <c r="E53" s="37">
        <v>342294</v>
      </c>
      <c r="F53" s="37">
        <v>81528</v>
      </c>
      <c r="G53" s="37">
        <v>81528</v>
      </c>
      <c r="H53" s="37">
        <v>0</v>
      </c>
      <c r="I53" s="37">
        <v>0</v>
      </c>
      <c r="J53" s="38" t="s">
        <v>18</v>
      </c>
      <c r="K53" s="39">
        <v>0</v>
      </c>
      <c r="L53" s="102" t="s">
        <v>86</v>
      </c>
    </row>
    <row r="54" spans="1:12" ht="12.75">
      <c r="A54" s="103"/>
      <c r="B54" s="103"/>
      <c r="C54" s="103"/>
      <c r="D54" s="38" t="s">
        <v>58</v>
      </c>
      <c r="E54" s="37">
        <v>342294</v>
      </c>
      <c r="F54" s="37">
        <f>F53</f>
        <v>81528</v>
      </c>
      <c r="G54" s="37">
        <f>G53</f>
        <v>81528</v>
      </c>
      <c r="H54" s="37">
        <v>0</v>
      </c>
      <c r="I54" s="37">
        <v>0</v>
      </c>
      <c r="J54" s="38" t="s">
        <v>81</v>
      </c>
      <c r="K54" s="39">
        <v>0</v>
      </c>
      <c r="L54" s="103"/>
    </row>
    <row r="55" spans="1:12" ht="12.75">
      <c r="A55" s="104"/>
      <c r="B55" s="104"/>
      <c r="C55" s="104"/>
      <c r="D55" s="38" t="s">
        <v>32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8" t="s">
        <v>81</v>
      </c>
      <c r="K55" s="39">
        <v>0</v>
      </c>
      <c r="L55" s="104"/>
    </row>
    <row r="56" spans="1:12" ht="51">
      <c r="A56" s="102">
        <v>15</v>
      </c>
      <c r="B56" s="102">
        <v>853</v>
      </c>
      <c r="C56" s="102">
        <v>85395</v>
      </c>
      <c r="D56" s="38" t="s">
        <v>92</v>
      </c>
      <c r="E56" s="37">
        <v>346733</v>
      </c>
      <c r="F56" s="37">
        <v>79350</v>
      </c>
      <c r="G56" s="37">
        <v>0</v>
      </c>
      <c r="H56" s="37">
        <v>0</v>
      </c>
      <c r="I56" s="37">
        <f>H56</f>
        <v>0</v>
      </c>
      <c r="J56" s="38" t="s">
        <v>93</v>
      </c>
      <c r="K56" s="39">
        <v>79350</v>
      </c>
      <c r="L56" s="105" t="s">
        <v>73</v>
      </c>
    </row>
    <row r="57" spans="1:12" ht="12.75">
      <c r="A57" s="103"/>
      <c r="B57" s="103"/>
      <c r="C57" s="103"/>
      <c r="D57" s="38" t="s">
        <v>58</v>
      </c>
      <c r="E57" s="37">
        <f>E56</f>
        <v>346733</v>
      </c>
      <c r="F57" s="37">
        <f>F56</f>
        <v>79350</v>
      </c>
      <c r="G57" s="37">
        <f>G56</f>
        <v>0</v>
      </c>
      <c r="H57" s="37">
        <f>H56</f>
        <v>0</v>
      </c>
      <c r="I57" s="37">
        <f>I56</f>
        <v>0</v>
      </c>
      <c r="J57" s="37" t="s">
        <v>13</v>
      </c>
      <c r="K57" s="37">
        <f>K56</f>
        <v>79350</v>
      </c>
      <c r="L57" s="105"/>
    </row>
    <row r="58" spans="1:12" ht="12.75">
      <c r="A58" s="104"/>
      <c r="B58" s="104"/>
      <c r="C58" s="104"/>
      <c r="D58" s="38" t="s">
        <v>32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8" t="s">
        <v>13</v>
      </c>
      <c r="K58" s="39">
        <v>0</v>
      </c>
      <c r="L58" s="105"/>
    </row>
    <row r="59" spans="1:12" ht="55.5" customHeight="1">
      <c r="A59" s="102">
        <v>16</v>
      </c>
      <c r="B59" s="101">
        <v>900</v>
      </c>
      <c r="C59" s="101">
        <v>90015</v>
      </c>
      <c r="D59" s="38" t="s">
        <v>83</v>
      </c>
      <c r="E59" s="37">
        <v>295000</v>
      </c>
      <c r="F59" s="37">
        <v>129000</v>
      </c>
      <c r="G59" s="37">
        <v>129000</v>
      </c>
      <c r="H59" s="37">
        <v>0</v>
      </c>
      <c r="I59" s="37">
        <v>0</v>
      </c>
      <c r="J59" s="38" t="s">
        <v>18</v>
      </c>
      <c r="K59" s="39">
        <v>0</v>
      </c>
      <c r="L59" s="105" t="s">
        <v>73</v>
      </c>
    </row>
    <row r="60" spans="1:12" ht="12.75">
      <c r="A60" s="103"/>
      <c r="B60" s="101"/>
      <c r="C60" s="101"/>
      <c r="D60" s="38" t="s">
        <v>58</v>
      </c>
      <c r="E60" s="37">
        <f>E59</f>
        <v>295000</v>
      </c>
      <c r="F60" s="37">
        <f>F59</f>
        <v>129000</v>
      </c>
      <c r="G60" s="37">
        <f>G59</f>
        <v>129000</v>
      </c>
      <c r="H60" s="37">
        <v>0</v>
      </c>
      <c r="I60" s="37">
        <v>0</v>
      </c>
      <c r="J60" s="40" t="s">
        <v>81</v>
      </c>
      <c r="K60" s="39">
        <v>0</v>
      </c>
      <c r="L60" s="105"/>
    </row>
    <row r="61" spans="1:12" ht="12.75">
      <c r="A61" s="104"/>
      <c r="B61" s="101"/>
      <c r="C61" s="101"/>
      <c r="D61" s="38" t="s">
        <v>32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8" t="s">
        <v>81</v>
      </c>
      <c r="K61" s="39">
        <v>0</v>
      </c>
      <c r="L61" s="105"/>
    </row>
    <row r="62" spans="1:12" ht="115.5" customHeight="1">
      <c r="A62" s="102">
        <v>17</v>
      </c>
      <c r="B62" s="101">
        <v>900</v>
      </c>
      <c r="C62" s="101">
        <v>90019</v>
      </c>
      <c r="D62" s="38" t="s">
        <v>95</v>
      </c>
      <c r="E62" s="37">
        <v>12699908</v>
      </c>
      <c r="F62" s="37">
        <v>2180821</v>
      </c>
      <c r="G62" s="37">
        <v>545205</v>
      </c>
      <c r="H62" s="37">
        <v>0</v>
      </c>
      <c r="I62" s="37">
        <v>0</v>
      </c>
      <c r="J62" s="38" t="s">
        <v>18</v>
      </c>
      <c r="K62" s="39">
        <v>1635616</v>
      </c>
      <c r="L62" s="105" t="s">
        <v>73</v>
      </c>
    </row>
    <row r="63" spans="1:12" ht="12.75">
      <c r="A63" s="103"/>
      <c r="B63" s="101"/>
      <c r="C63" s="101"/>
      <c r="D63" s="38" t="s">
        <v>58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40" t="s">
        <v>81</v>
      </c>
      <c r="K63" s="39">
        <v>0</v>
      </c>
      <c r="L63" s="105"/>
    </row>
    <row r="64" spans="1:12" ht="12.75">
      <c r="A64" s="104"/>
      <c r="B64" s="101"/>
      <c r="C64" s="101"/>
      <c r="D64" s="38" t="s">
        <v>32</v>
      </c>
      <c r="E64" s="37">
        <f>E62</f>
        <v>12699908</v>
      </c>
      <c r="F64" s="37">
        <f>F62</f>
        <v>2180821</v>
      </c>
      <c r="G64" s="37">
        <f>G62</f>
        <v>545205</v>
      </c>
      <c r="H64" s="37">
        <f>H62</f>
        <v>0</v>
      </c>
      <c r="I64" s="37">
        <f>I62</f>
        <v>0</v>
      </c>
      <c r="J64" s="38" t="s">
        <v>81</v>
      </c>
      <c r="K64" s="39">
        <f>K62</f>
        <v>1635616</v>
      </c>
      <c r="L64" s="105"/>
    </row>
    <row r="65" spans="1:12" ht="51.75" customHeight="1">
      <c r="A65" s="102">
        <v>18</v>
      </c>
      <c r="B65" s="102">
        <v>900</v>
      </c>
      <c r="C65" s="102">
        <v>90095</v>
      </c>
      <c r="D65" s="38" t="s">
        <v>96</v>
      </c>
      <c r="E65" s="37">
        <v>2050000</v>
      </c>
      <c r="F65" s="37">
        <v>50000</v>
      </c>
      <c r="G65" s="37">
        <v>50000</v>
      </c>
      <c r="H65" s="37">
        <v>0</v>
      </c>
      <c r="I65" s="37">
        <v>0</v>
      </c>
      <c r="J65" s="38" t="s">
        <v>18</v>
      </c>
      <c r="K65" s="39">
        <v>0</v>
      </c>
      <c r="L65" s="105" t="s">
        <v>73</v>
      </c>
    </row>
    <row r="66" spans="1:12" ht="12.75">
      <c r="A66" s="103"/>
      <c r="B66" s="103"/>
      <c r="C66" s="103"/>
      <c r="D66" s="38" t="s">
        <v>58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8" t="s">
        <v>81</v>
      </c>
      <c r="K66" s="39"/>
      <c r="L66" s="105"/>
    </row>
    <row r="67" spans="1:12" ht="12.75">
      <c r="A67" s="104"/>
      <c r="B67" s="104"/>
      <c r="C67" s="104"/>
      <c r="D67" s="38" t="s">
        <v>32</v>
      </c>
      <c r="E67" s="37">
        <f>E65</f>
        <v>2050000</v>
      </c>
      <c r="F67" s="37">
        <f>F65</f>
        <v>50000</v>
      </c>
      <c r="G67" s="37">
        <f>G65</f>
        <v>50000</v>
      </c>
      <c r="H67" s="37">
        <f>H65</f>
        <v>0</v>
      </c>
      <c r="I67" s="37">
        <v>0</v>
      </c>
      <c r="J67" s="38" t="s">
        <v>81</v>
      </c>
      <c r="K67" s="39">
        <v>0</v>
      </c>
      <c r="L67" s="105"/>
    </row>
    <row r="68" spans="1:12" ht="52.5" customHeight="1">
      <c r="A68" s="102">
        <v>19</v>
      </c>
      <c r="B68" s="101">
        <v>900</v>
      </c>
      <c r="C68" s="101">
        <v>90095</v>
      </c>
      <c r="D68" s="35" t="s">
        <v>78</v>
      </c>
      <c r="E68" s="37">
        <v>4200000</v>
      </c>
      <c r="F68" s="37">
        <v>200000</v>
      </c>
      <c r="G68" s="37">
        <v>200000</v>
      </c>
      <c r="H68" s="37">
        <v>0</v>
      </c>
      <c r="I68" s="37">
        <v>0</v>
      </c>
      <c r="J68" s="38" t="s">
        <v>18</v>
      </c>
      <c r="K68" s="39">
        <v>0</v>
      </c>
      <c r="L68" s="105" t="s">
        <v>73</v>
      </c>
    </row>
    <row r="69" spans="1:12" ht="12.75">
      <c r="A69" s="103"/>
      <c r="B69" s="101"/>
      <c r="C69" s="101"/>
      <c r="D69" s="38" t="s">
        <v>58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40" t="s">
        <v>81</v>
      </c>
      <c r="K69" s="38">
        <v>0</v>
      </c>
      <c r="L69" s="105"/>
    </row>
    <row r="70" spans="1:12" ht="12.75">
      <c r="A70" s="104"/>
      <c r="B70" s="101"/>
      <c r="C70" s="101"/>
      <c r="D70" s="38" t="s">
        <v>32</v>
      </c>
      <c r="E70" s="37">
        <f>E68</f>
        <v>4200000</v>
      </c>
      <c r="F70" s="37">
        <f>F68</f>
        <v>200000</v>
      </c>
      <c r="G70" s="37">
        <f>G68</f>
        <v>200000</v>
      </c>
      <c r="H70" s="37">
        <f>H68</f>
        <v>0</v>
      </c>
      <c r="I70" s="37">
        <f>I68</f>
        <v>0</v>
      </c>
      <c r="J70" s="38" t="s">
        <v>81</v>
      </c>
      <c r="K70" s="39">
        <f>K68</f>
        <v>0</v>
      </c>
      <c r="L70" s="105"/>
    </row>
    <row r="71" spans="1:12" ht="54.75" customHeight="1">
      <c r="A71" s="102">
        <v>20</v>
      </c>
      <c r="B71" s="102">
        <v>900</v>
      </c>
      <c r="C71" s="102">
        <v>90095</v>
      </c>
      <c r="D71" s="38" t="s">
        <v>124</v>
      </c>
      <c r="E71" s="37">
        <v>110000</v>
      </c>
      <c r="F71" s="37">
        <v>0</v>
      </c>
      <c r="G71" s="37">
        <v>0</v>
      </c>
      <c r="H71" s="37">
        <v>0</v>
      </c>
      <c r="I71" s="37">
        <v>0</v>
      </c>
      <c r="J71" s="38" t="s">
        <v>18</v>
      </c>
      <c r="K71" s="39">
        <v>0</v>
      </c>
      <c r="L71" s="105" t="s">
        <v>73</v>
      </c>
    </row>
    <row r="72" spans="1:12" ht="12.75">
      <c r="A72" s="103"/>
      <c r="B72" s="103"/>
      <c r="C72" s="103"/>
      <c r="D72" s="38" t="s">
        <v>58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40" t="s">
        <v>81</v>
      </c>
      <c r="K72" s="39">
        <v>0</v>
      </c>
      <c r="L72" s="105"/>
    </row>
    <row r="73" spans="1:12" ht="12.75">
      <c r="A73" s="104"/>
      <c r="B73" s="104"/>
      <c r="C73" s="104"/>
      <c r="D73" s="38" t="s">
        <v>32</v>
      </c>
      <c r="E73" s="37">
        <f>E71</f>
        <v>110000</v>
      </c>
      <c r="F73" s="37">
        <v>0</v>
      </c>
      <c r="G73" s="37">
        <v>0</v>
      </c>
      <c r="H73" s="37">
        <v>0</v>
      </c>
      <c r="I73" s="37">
        <v>0</v>
      </c>
      <c r="J73" s="38" t="s">
        <v>81</v>
      </c>
      <c r="K73" s="39">
        <v>0</v>
      </c>
      <c r="L73" s="105"/>
    </row>
    <row r="74" spans="1:12" ht="76.5">
      <c r="A74" s="101">
        <v>21</v>
      </c>
      <c r="B74" s="101">
        <v>926</v>
      </c>
      <c r="C74" s="101">
        <v>92601</v>
      </c>
      <c r="D74" s="38" t="s">
        <v>63</v>
      </c>
      <c r="E74" s="37">
        <v>2501000</v>
      </c>
      <c r="F74" s="41">
        <v>929571</v>
      </c>
      <c r="G74" s="37">
        <v>97166</v>
      </c>
      <c r="H74" s="37">
        <v>832405</v>
      </c>
      <c r="I74" s="37">
        <v>0</v>
      </c>
      <c r="J74" s="38" t="s">
        <v>18</v>
      </c>
      <c r="K74" s="39">
        <v>0</v>
      </c>
      <c r="L74" s="105" t="s">
        <v>73</v>
      </c>
    </row>
    <row r="75" spans="1:12" ht="12.75">
      <c r="A75" s="101"/>
      <c r="B75" s="101"/>
      <c r="C75" s="101"/>
      <c r="D75" s="38" t="s">
        <v>58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40" t="s">
        <v>81</v>
      </c>
      <c r="K75" s="39">
        <v>0</v>
      </c>
      <c r="L75" s="105"/>
    </row>
    <row r="76" spans="1:12" ht="12.75">
      <c r="A76" s="101"/>
      <c r="B76" s="101"/>
      <c r="C76" s="101"/>
      <c r="D76" s="38" t="s">
        <v>32</v>
      </c>
      <c r="E76" s="37">
        <f>E74</f>
        <v>2501000</v>
      </c>
      <c r="F76" s="37">
        <f>F74</f>
        <v>929571</v>
      </c>
      <c r="G76" s="37">
        <f>G74</f>
        <v>97166</v>
      </c>
      <c r="H76" s="37">
        <f>H74</f>
        <v>832405</v>
      </c>
      <c r="I76" s="37">
        <f>I74</f>
        <v>0</v>
      </c>
      <c r="J76" s="38" t="s">
        <v>81</v>
      </c>
      <c r="K76" s="37">
        <f>K74</f>
        <v>0</v>
      </c>
      <c r="L76" s="105"/>
    </row>
    <row r="77" spans="1:12" ht="51">
      <c r="A77" s="101">
        <v>22</v>
      </c>
      <c r="B77" s="101">
        <v>926</v>
      </c>
      <c r="C77" s="101">
        <v>92604</v>
      </c>
      <c r="D77" s="35" t="s">
        <v>79</v>
      </c>
      <c r="E77" s="37">
        <v>7710000</v>
      </c>
      <c r="F77" s="37">
        <v>3000000</v>
      </c>
      <c r="G77" s="37">
        <v>0</v>
      </c>
      <c r="H77" s="37">
        <v>1200000</v>
      </c>
      <c r="I77" s="37">
        <v>0</v>
      </c>
      <c r="J77" s="38" t="s">
        <v>18</v>
      </c>
      <c r="K77" s="39">
        <v>1800000</v>
      </c>
      <c r="L77" s="105" t="s">
        <v>73</v>
      </c>
    </row>
    <row r="78" spans="1:12" ht="12.75">
      <c r="A78" s="101"/>
      <c r="B78" s="101"/>
      <c r="C78" s="101"/>
      <c r="D78" s="38" t="s">
        <v>58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40" t="s">
        <v>81</v>
      </c>
      <c r="K78" s="38">
        <v>0</v>
      </c>
      <c r="L78" s="105"/>
    </row>
    <row r="79" spans="1:12" ht="12.75">
      <c r="A79" s="101"/>
      <c r="B79" s="101"/>
      <c r="C79" s="101"/>
      <c r="D79" s="38" t="s">
        <v>32</v>
      </c>
      <c r="E79" s="37">
        <f>E77</f>
        <v>7710000</v>
      </c>
      <c r="F79" s="37">
        <f>F77</f>
        <v>3000000</v>
      </c>
      <c r="G79" s="37">
        <f>G77</f>
        <v>0</v>
      </c>
      <c r="H79" s="37">
        <f>H77</f>
        <v>1200000</v>
      </c>
      <c r="I79" s="37">
        <f>I77</f>
        <v>0</v>
      </c>
      <c r="J79" s="38" t="s">
        <v>81</v>
      </c>
      <c r="K79" s="39">
        <f>K77</f>
        <v>1800000</v>
      </c>
      <c r="L79" s="105"/>
    </row>
    <row r="80" spans="1:12" ht="91.5" customHeight="1">
      <c r="A80" s="120" t="s">
        <v>28</v>
      </c>
      <c r="B80" s="120"/>
      <c r="C80" s="120"/>
      <c r="D80" s="120"/>
      <c r="E80" s="33">
        <f>E77+E74+E71+E68+E65+E62+E59+E56+E53+E50+E47+E44+E41+E35+E32+E29+E26+E23+E20+E17+E14+E38</f>
        <v>63629794</v>
      </c>
      <c r="F80" s="33">
        <f>F77+F74+F71+F68+F65+F62+F59+F56+F53+F50+F47+F44+F41+F35+F32+F29+F26+F23+F20+F17+F14+F38</f>
        <v>14201293</v>
      </c>
      <c r="G80" s="33">
        <f>G77+G74+G71+G68+G65+G62+G59+G56+G53+G50+G47+G44+G41+G35+G32+G29+G26+G23+G20+G17+G14+G38</f>
        <v>5951270</v>
      </c>
      <c r="H80" s="33">
        <f>H77+H74+H71+H68+H65+H62+H59+H56+H53+H50+H47+H44+H41+H35+H32+H29+H26+H23+H20+H17+H14+H38</f>
        <v>3862405</v>
      </c>
      <c r="I80" s="33">
        <f>I77+I74+I71+I68+I65+I62+I59+I56+I53+I50+I47+I44+I41+I35+I32+I29+I26+I23+I20+I17+I14+I38</f>
        <v>0</v>
      </c>
      <c r="J80" s="42" t="s">
        <v>121</v>
      </c>
      <c r="K80" s="33">
        <f>K77+K74+K71+K68+K65+K62+K59+K56+K53+K50+K47+K44+K41+K35+K32+K29+K26+K23+K20+K17+K14+K38</f>
        <v>3967618</v>
      </c>
      <c r="L80" s="36" t="s">
        <v>13</v>
      </c>
    </row>
    <row r="81" spans="1:12" ht="58.5" customHeight="1">
      <c r="A81" s="120" t="s">
        <v>58</v>
      </c>
      <c r="B81" s="120"/>
      <c r="C81" s="120"/>
      <c r="D81" s="120"/>
      <c r="E81" s="33">
        <f>E78+E75+E72+E69+E66+E63+E60+E57+E54+E51+E48+E45+E42+E36+E33+E30+E27+E24+E21+E18+E15</f>
        <v>19935136</v>
      </c>
      <c r="F81" s="33">
        <f>F78+F75+F72+F69+F66+F63+F60+F57+F54+F51+F48+F45+F42+F36+F33+F30+F27+F24+F21+F18+F15</f>
        <v>4702898</v>
      </c>
      <c r="G81" s="33">
        <f>G78+G75+G72+G69+G66+G63+G60+G57+G54+G51+G48+G45+G42+G36+G33+G30+G27+G24+G21+G18+G15</f>
        <v>4623548</v>
      </c>
      <c r="H81" s="33">
        <f>H78+H75+H72+H69+H66+H63+H60+H57+H54+H51+H48+H45+H42+H36+H33+H30+H27+H24+H21+H18+H15+H39</f>
        <v>0</v>
      </c>
      <c r="I81" s="33">
        <f>I78+I75+I72+I69+I66+I63+I60+I57+I54+I51+I48+I45+I42+I36+I33+I30+I27+I24+I21+I18+I15+I39</f>
        <v>0</v>
      </c>
      <c r="J81" s="42" t="s">
        <v>97</v>
      </c>
      <c r="K81" s="33">
        <f>K57+K78+K75+K72+K69+K66+K63+K60+K54+K51+K48+K45+K42+K39+K36+K33+K30+K27+K24+K21+K18+K15</f>
        <v>79350</v>
      </c>
      <c r="L81" s="36" t="s">
        <v>13</v>
      </c>
    </row>
    <row r="82" spans="1:12" ht="72.75" customHeight="1">
      <c r="A82" s="120" t="s">
        <v>32</v>
      </c>
      <c r="B82" s="120"/>
      <c r="C82" s="120"/>
      <c r="D82" s="120"/>
      <c r="E82" s="33">
        <f>E79+E76+E73+E70+E67+E64+E61+E58+E55+E52+E49+E46+E43+E37+E34+E31+E28+E25+E22+E19+E16+E40</f>
        <v>43694658</v>
      </c>
      <c r="F82" s="33">
        <f>F79+F76+F73+F70+F67+F64+F61+F58+F55+F52+F49+F46+F43+F37+F34+F31+F28+F25+F22+F19+F16+F40</f>
        <v>9498395</v>
      </c>
      <c r="G82" s="33">
        <f>G79+G76+G73+G70+G67+G64+G61+G58+G55+G52+G49+G46+G43+G37+G34+G31+G28+G25+G22+G19+G16+G40</f>
        <v>1327722</v>
      </c>
      <c r="H82" s="33">
        <f>H79+H76+H73+H70+H67+H64+H61+H58+H55+H52+H49+H46+H43+H37+H34+H31+H28+H25+H22+H19+H16+H40</f>
        <v>3862405</v>
      </c>
      <c r="I82" s="33">
        <f>I79+I76+I73+I70+I67+I64+I61+I58+I55+I52+I49+I46+I43+I37+I34+I31+I28+I25+I22+I19+I16+I40</f>
        <v>0</v>
      </c>
      <c r="J82" s="32" t="s">
        <v>121</v>
      </c>
      <c r="K82" s="33">
        <f>K79+K76+K73+K70+K67+K64+K61+K58+K55+K52+K49+K46+K43+K37+K34+K31+K28+K25+K22+K19+K16+K40</f>
        <v>3888268</v>
      </c>
      <c r="L82" s="36" t="s">
        <v>13</v>
      </c>
    </row>
    <row r="83" spans="5:8" ht="12.75">
      <c r="E83" s="28"/>
      <c r="F83" s="28"/>
      <c r="G83" s="28"/>
      <c r="H83" s="28"/>
    </row>
    <row r="84" spans="1:8" ht="12.75">
      <c r="A84" s="1" t="s">
        <v>23</v>
      </c>
      <c r="F84" s="28"/>
      <c r="H84" s="28"/>
    </row>
    <row r="85" spans="1:6" ht="12.75">
      <c r="A85" s="1" t="s">
        <v>19</v>
      </c>
      <c r="F85" s="28"/>
    </row>
    <row r="86" ht="12.75">
      <c r="A86" s="1" t="s">
        <v>20</v>
      </c>
    </row>
    <row r="87" ht="12.75">
      <c r="A87" s="1" t="s">
        <v>21</v>
      </c>
    </row>
    <row r="88" spans="1:10" ht="12.75">
      <c r="A88" s="1" t="s">
        <v>22</v>
      </c>
      <c r="H88" s="34"/>
      <c r="J88" s="34"/>
    </row>
    <row r="90" spans="6:8" ht="12.75">
      <c r="F90" s="28"/>
      <c r="H90" s="28"/>
    </row>
    <row r="91" ht="12.75">
      <c r="F91" s="28"/>
    </row>
    <row r="94" spans="6:11" ht="12.75">
      <c r="F94" s="28"/>
      <c r="K94" s="28"/>
    </row>
    <row r="100" ht="12.75">
      <c r="F100" s="28"/>
    </row>
  </sheetData>
  <sheetProtection/>
  <mergeCells count="107">
    <mergeCell ref="A38:A40"/>
    <mergeCell ref="B38:B40"/>
    <mergeCell ref="C38:C40"/>
    <mergeCell ref="L38:L40"/>
    <mergeCell ref="L41:L43"/>
    <mergeCell ref="L47:L49"/>
    <mergeCell ref="B44:B46"/>
    <mergeCell ref="L14:L16"/>
    <mergeCell ref="L17:L19"/>
    <mergeCell ref="L20:L22"/>
    <mergeCell ref="B14:B16"/>
    <mergeCell ref="C14:C16"/>
    <mergeCell ref="A14:A16"/>
    <mergeCell ref="A20:A22"/>
    <mergeCell ref="A17:A19"/>
    <mergeCell ref="G8:K8"/>
    <mergeCell ref="A82:D82"/>
    <mergeCell ref="A81:D81"/>
    <mergeCell ref="A77:A79"/>
    <mergeCell ref="A59:A61"/>
    <mergeCell ref="A68:A70"/>
    <mergeCell ref="A80:D80"/>
    <mergeCell ref="A62:A64"/>
    <mergeCell ref="B62:B64"/>
    <mergeCell ref="C62:C64"/>
    <mergeCell ref="A5:L5"/>
    <mergeCell ref="B7:B12"/>
    <mergeCell ref="C7:C12"/>
    <mergeCell ref="A7:A12"/>
    <mergeCell ref="F7:K7"/>
    <mergeCell ref="I10:I12"/>
    <mergeCell ref="K9:K12"/>
    <mergeCell ref="D7:D12"/>
    <mergeCell ref="L7:L12"/>
    <mergeCell ref="F8:F12"/>
    <mergeCell ref="L23:L25"/>
    <mergeCell ref="I1:L3"/>
    <mergeCell ref="B74:B76"/>
    <mergeCell ref="C74:C76"/>
    <mergeCell ref="B68:B70"/>
    <mergeCell ref="C68:C70"/>
    <mergeCell ref="B20:B22"/>
    <mergeCell ref="C20:C22"/>
    <mergeCell ref="B17:B19"/>
    <mergeCell ref="C17:C19"/>
    <mergeCell ref="J9:J12"/>
    <mergeCell ref="A56:A58"/>
    <mergeCell ref="A47:A49"/>
    <mergeCell ref="B47:B49"/>
    <mergeCell ref="B41:B43"/>
    <mergeCell ref="B23:B25"/>
    <mergeCell ref="E7:E12"/>
    <mergeCell ref="C23:C25"/>
    <mergeCell ref="C56:C58"/>
    <mergeCell ref="C41:C43"/>
    <mergeCell ref="A23:A25"/>
    <mergeCell ref="A41:A43"/>
    <mergeCell ref="A53:A55"/>
    <mergeCell ref="A65:A67"/>
    <mergeCell ref="G9:G12"/>
    <mergeCell ref="H9:H12"/>
    <mergeCell ref="C44:C46"/>
    <mergeCell ref="C29:C31"/>
    <mergeCell ref="C50:C52"/>
    <mergeCell ref="C53:C55"/>
    <mergeCell ref="A74:A76"/>
    <mergeCell ref="A44:A46"/>
    <mergeCell ref="A50:A52"/>
    <mergeCell ref="L44:L46"/>
    <mergeCell ref="B65:B67"/>
    <mergeCell ref="B50:B52"/>
    <mergeCell ref="B53:B55"/>
    <mergeCell ref="L74:L76"/>
    <mergeCell ref="C47:C49"/>
    <mergeCell ref="L53:L55"/>
    <mergeCell ref="C65:C67"/>
    <mergeCell ref="L77:L79"/>
    <mergeCell ref="L59:L61"/>
    <mergeCell ref="L68:L70"/>
    <mergeCell ref="L62:L64"/>
    <mergeCell ref="C59:C61"/>
    <mergeCell ref="B77:B79"/>
    <mergeCell ref="C77:C79"/>
    <mergeCell ref="B56:B58"/>
    <mergeCell ref="L26:L28"/>
    <mergeCell ref="L29:L31"/>
    <mergeCell ref="L32:L34"/>
    <mergeCell ref="C26:C28"/>
    <mergeCell ref="C32:C34"/>
    <mergeCell ref="L50:L52"/>
    <mergeCell ref="B35:B37"/>
    <mergeCell ref="A26:A28"/>
    <mergeCell ref="A29:A31"/>
    <mergeCell ref="A32:A34"/>
    <mergeCell ref="B26:B28"/>
    <mergeCell ref="B29:B31"/>
    <mergeCell ref="B32:B34"/>
    <mergeCell ref="C35:C37"/>
    <mergeCell ref="A35:A37"/>
    <mergeCell ref="L35:L37"/>
    <mergeCell ref="A71:A73"/>
    <mergeCell ref="B71:B73"/>
    <mergeCell ref="C71:C73"/>
    <mergeCell ref="L71:L73"/>
    <mergeCell ref="L65:L67"/>
    <mergeCell ref="B59:B61"/>
    <mergeCell ref="L56:L58"/>
  </mergeCells>
  <printOptions horizontalCentered="1"/>
  <pageMargins left="0.28" right="0.19" top="0.9" bottom="0.35" header="0.23" footer="0.22"/>
  <pageSetup horizontalDpi="600" verticalDpi="600" orientation="landscape" paperSize="9" scale="9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="110" zoomScaleNormal="110" zoomScalePageLayoutView="0" workbookViewId="0" topLeftCell="B1">
      <selection activeCell="G1" sqref="G1:I4"/>
    </sheetView>
  </sheetViews>
  <sheetFormatPr defaultColWidth="9.00390625" defaultRowHeight="12.75"/>
  <cols>
    <col min="1" max="1" width="3.625" style="44" customWidth="1"/>
    <col min="2" max="2" width="24.875" style="44" customWidth="1"/>
    <col min="3" max="3" width="8.625" style="44" customWidth="1"/>
    <col min="4" max="4" width="10.25390625" style="44" customWidth="1"/>
    <col min="5" max="5" width="4.375" style="44" customWidth="1"/>
    <col min="6" max="6" width="6.875" style="44" customWidth="1"/>
    <col min="7" max="7" width="21.875" style="44" customWidth="1"/>
    <col min="8" max="8" width="11.00390625" style="44" customWidth="1"/>
    <col min="9" max="9" width="12.625" style="44" customWidth="1"/>
    <col min="10" max="16384" width="9.125" style="44" customWidth="1"/>
  </cols>
  <sheetData>
    <row r="1" spans="7:9" s="43" customFormat="1" ht="12">
      <c r="G1" s="125" t="s">
        <v>130</v>
      </c>
      <c r="H1" s="125"/>
      <c r="I1" s="125"/>
    </row>
    <row r="2" spans="7:9" s="43" customFormat="1" ht="12">
      <c r="G2" s="125"/>
      <c r="H2" s="125"/>
      <c r="I2" s="125"/>
    </row>
    <row r="3" spans="7:9" s="43" customFormat="1" ht="12">
      <c r="G3" s="125"/>
      <c r="H3" s="125"/>
      <c r="I3" s="125"/>
    </row>
    <row r="4" spans="7:9" s="43" customFormat="1" ht="12">
      <c r="G4" s="125"/>
      <c r="H4" s="125"/>
      <c r="I4" s="125"/>
    </row>
    <row r="5" s="43" customFormat="1" ht="12"/>
    <row r="7" spans="1:9" ht="25.5" customHeight="1">
      <c r="A7" s="126" t="s">
        <v>116</v>
      </c>
      <c r="B7" s="126"/>
      <c r="C7" s="126"/>
      <c r="D7" s="126"/>
      <c r="E7" s="126"/>
      <c r="F7" s="126"/>
      <c r="G7" s="126"/>
      <c r="H7" s="126"/>
      <c r="I7" s="126"/>
    </row>
    <row r="8" spans="1:9" ht="12.75">
      <c r="A8" s="45"/>
      <c r="B8" s="45"/>
      <c r="C8" s="45"/>
      <c r="D8" s="45"/>
      <c r="E8" s="45"/>
      <c r="F8" s="45"/>
      <c r="G8" s="45"/>
      <c r="H8" s="45"/>
      <c r="I8" s="45"/>
    </row>
    <row r="9" ht="4.5" customHeight="1"/>
    <row r="10" spans="1:9" ht="48" customHeight="1">
      <c r="A10" s="127" t="s">
        <v>31</v>
      </c>
      <c r="B10" s="127" t="s">
        <v>45</v>
      </c>
      <c r="C10" s="127" t="s">
        <v>46</v>
      </c>
      <c r="D10" s="128" t="s">
        <v>17</v>
      </c>
      <c r="E10" s="127" t="s">
        <v>1</v>
      </c>
      <c r="F10" s="128" t="s">
        <v>2</v>
      </c>
      <c r="G10" s="127" t="s">
        <v>47</v>
      </c>
      <c r="H10" s="127"/>
      <c r="I10" s="130" t="s">
        <v>99</v>
      </c>
    </row>
    <row r="11" spans="1:9" ht="30" customHeight="1">
      <c r="A11" s="127"/>
      <c r="B11" s="127"/>
      <c r="C11" s="127"/>
      <c r="D11" s="129"/>
      <c r="E11" s="127"/>
      <c r="F11" s="129"/>
      <c r="G11" s="46" t="s">
        <v>48</v>
      </c>
      <c r="H11" s="46" t="s">
        <v>41</v>
      </c>
      <c r="I11" s="130"/>
    </row>
    <row r="12" spans="1:9" s="48" customFormat="1" ht="8.25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</row>
    <row r="13" spans="1:9" ht="26.25" customHeight="1">
      <c r="A13" s="49" t="s">
        <v>5</v>
      </c>
      <c r="B13" s="50" t="s">
        <v>64</v>
      </c>
      <c r="C13" s="122" t="s">
        <v>72</v>
      </c>
      <c r="D13" s="131" t="s">
        <v>73</v>
      </c>
      <c r="E13" s="134" t="s">
        <v>74</v>
      </c>
      <c r="F13" s="134" t="s">
        <v>75</v>
      </c>
      <c r="G13" s="49" t="s">
        <v>49</v>
      </c>
      <c r="H13" s="29">
        <f>H14+H20</f>
        <v>4700974</v>
      </c>
      <c r="I13" s="29">
        <f>I14+I20</f>
        <v>750000</v>
      </c>
    </row>
    <row r="14" spans="1:9" ht="51" customHeight="1">
      <c r="A14" s="53"/>
      <c r="B14" s="54" t="s">
        <v>65</v>
      </c>
      <c r="C14" s="123"/>
      <c r="D14" s="132"/>
      <c r="E14" s="135"/>
      <c r="F14" s="135"/>
      <c r="G14" s="99" t="s">
        <v>55</v>
      </c>
      <c r="H14" s="30">
        <f>H15+H16+H17</f>
        <v>0</v>
      </c>
      <c r="I14" s="30">
        <f>I15+I16+I17</f>
        <v>0</v>
      </c>
    </row>
    <row r="15" spans="1:9" ht="42.75" customHeight="1">
      <c r="A15" s="53"/>
      <c r="B15" s="54" t="s">
        <v>66</v>
      </c>
      <c r="C15" s="123"/>
      <c r="D15" s="132"/>
      <c r="E15" s="135"/>
      <c r="F15" s="135"/>
      <c r="G15" s="56" t="s">
        <v>42</v>
      </c>
      <c r="H15" s="30">
        <v>0</v>
      </c>
      <c r="I15" s="30">
        <v>0</v>
      </c>
    </row>
    <row r="16" spans="1:9" ht="39.75" customHeight="1">
      <c r="A16" s="53"/>
      <c r="B16" s="57" t="s">
        <v>67</v>
      </c>
      <c r="C16" s="124"/>
      <c r="D16" s="133"/>
      <c r="E16" s="136"/>
      <c r="F16" s="136"/>
      <c r="G16" s="56" t="s">
        <v>43</v>
      </c>
      <c r="H16" s="30">
        <v>0</v>
      </c>
      <c r="I16" s="30">
        <v>0</v>
      </c>
    </row>
    <row r="17" spans="1:9" ht="23.25" customHeight="1">
      <c r="A17" s="59"/>
      <c r="B17" s="60"/>
      <c r="C17" s="51"/>
      <c r="D17" s="52"/>
      <c r="E17" s="51"/>
      <c r="F17" s="51"/>
      <c r="G17" s="61" t="s">
        <v>44</v>
      </c>
      <c r="H17" s="30">
        <v>0</v>
      </c>
      <c r="I17" s="30">
        <v>0</v>
      </c>
    </row>
    <row r="18" spans="1:9" ht="6" customHeight="1">
      <c r="A18" s="53"/>
      <c r="C18" s="55"/>
      <c r="D18" s="55"/>
      <c r="E18" s="55"/>
      <c r="F18" s="55"/>
      <c r="G18" s="62"/>
      <c r="H18" s="30"/>
      <c r="I18" s="30"/>
    </row>
    <row r="19" spans="1:9" ht="3.75" customHeight="1">
      <c r="A19" s="53"/>
      <c r="C19" s="55"/>
      <c r="D19" s="55"/>
      <c r="E19" s="55"/>
      <c r="F19" s="55"/>
      <c r="G19" s="62"/>
      <c r="H19" s="30"/>
      <c r="I19" s="30"/>
    </row>
    <row r="20" spans="1:9" ht="12.75">
      <c r="A20" s="53"/>
      <c r="B20" s="53"/>
      <c r="C20" s="55"/>
      <c r="D20" s="55"/>
      <c r="E20" s="55"/>
      <c r="F20" s="55"/>
      <c r="G20" s="99" t="s">
        <v>56</v>
      </c>
      <c r="H20" s="30">
        <f>H21+H22+H23</f>
        <v>4700974</v>
      </c>
      <c r="I20" s="30">
        <f>I21+I22+I23</f>
        <v>750000</v>
      </c>
    </row>
    <row r="21" spans="1:9" ht="12.75">
      <c r="A21" s="53"/>
      <c r="B21" s="53"/>
      <c r="C21" s="55"/>
      <c r="D21" s="55"/>
      <c r="E21" s="55"/>
      <c r="F21" s="55"/>
      <c r="G21" s="56" t="s">
        <v>42</v>
      </c>
      <c r="H21" s="30">
        <v>3428737</v>
      </c>
      <c r="I21" s="30">
        <v>450000</v>
      </c>
    </row>
    <row r="22" spans="1:9" ht="12.75">
      <c r="A22" s="53"/>
      <c r="B22" s="53"/>
      <c r="C22" s="55"/>
      <c r="D22" s="55"/>
      <c r="E22" s="55"/>
      <c r="F22" s="55"/>
      <c r="G22" s="56" t="s">
        <v>43</v>
      </c>
      <c r="H22" s="30">
        <v>0</v>
      </c>
      <c r="I22" s="30">
        <v>0</v>
      </c>
    </row>
    <row r="23" spans="1:9" ht="24">
      <c r="A23" s="53"/>
      <c r="B23" s="53"/>
      <c r="C23" s="55"/>
      <c r="D23" s="55"/>
      <c r="E23" s="55"/>
      <c r="F23" s="55"/>
      <c r="G23" s="63" t="s">
        <v>44</v>
      </c>
      <c r="H23" s="30">
        <v>1272237</v>
      </c>
      <c r="I23" s="30">
        <v>300000</v>
      </c>
    </row>
    <row r="24" spans="1:9" ht="36">
      <c r="A24" s="53"/>
      <c r="B24" s="53"/>
      <c r="C24" s="55"/>
      <c r="D24" s="55"/>
      <c r="E24" s="55"/>
      <c r="F24" s="55"/>
      <c r="G24" s="62" t="s">
        <v>59</v>
      </c>
      <c r="H24" s="30">
        <v>0</v>
      </c>
      <c r="I24" s="30">
        <v>0</v>
      </c>
    </row>
    <row r="25" spans="1:9" ht="9" customHeight="1">
      <c r="A25" s="64"/>
      <c r="B25" s="64"/>
      <c r="C25" s="58"/>
      <c r="D25" s="58"/>
      <c r="E25" s="58"/>
      <c r="F25" s="58"/>
      <c r="G25" s="64"/>
      <c r="H25" s="31"/>
      <c r="I25" s="31"/>
    </row>
    <row r="26" spans="1:9" ht="50.25" customHeight="1">
      <c r="A26" s="53" t="s">
        <v>6</v>
      </c>
      <c r="B26" s="50" t="s">
        <v>68</v>
      </c>
      <c r="C26" s="122" t="s">
        <v>100</v>
      </c>
      <c r="D26" s="131" t="s">
        <v>73</v>
      </c>
      <c r="E26" s="122">
        <v>720</v>
      </c>
      <c r="F26" s="122">
        <v>72095</v>
      </c>
      <c r="G26" s="49" t="s">
        <v>49</v>
      </c>
      <c r="H26" s="29">
        <f>H27+H33</f>
        <v>85000</v>
      </c>
      <c r="I26" s="29">
        <f>I27+I33</f>
        <v>85000</v>
      </c>
    </row>
    <row r="27" spans="1:9" ht="76.5">
      <c r="A27" s="53"/>
      <c r="B27" s="57" t="s">
        <v>69</v>
      </c>
      <c r="C27" s="123"/>
      <c r="D27" s="132"/>
      <c r="E27" s="123"/>
      <c r="F27" s="123"/>
      <c r="G27" s="99" t="s">
        <v>55</v>
      </c>
      <c r="H27" s="30">
        <f>H28+H29+H30</f>
        <v>0</v>
      </c>
      <c r="I27" s="30">
        <f>I28+I29+I30</f>
        <v>0</v>
      </c>
    </row>
    <row r="28" spans="1:9" ht="38.25">
      <c r="A28" s="53"/>
      <c r="B28" s="57" t="s">
        <v>70</v>
      </c>
      <c r="C28" s="123"/>
      <c r="D28" s="132"/>
      <c r="E28" s="123"/>
      <c r="F28" s="123"/>
      <c r="G28" s="56" t="s">
        <v>42</v>
      </c>
      <c r="H28" s="30">
        <v>0</v>
      </c>
      <c r="I28" s="30">
        <v>0</v>
      </c>
    </row>
    <row r="29" spans="1:9" ht="54.75" customHeight="1">
      <c r="A29" s="53"/>
      <c r="B29" s="65" t="s">
        <v>71</v>
      </c>
      <c r="C29" s="124"/>
      <c r="D29" s="133"/>
      <c r="E29" s="124"/>
      <c r="F29" s="124"/>
      <c r="G29" s="56" t="s">
        <v>43</v>
      </c>
      <c r="H29" s="30">
        <v>0</v>
      </c>
      <c r="I29" s="30">
        <v>0</v>
      </c>
    </row>
    <row r="30" spans="1:9" ht="24">
      <c r="A30" s="53"/>
      <c r="C30" s="55"/>
      <c r="D30" s="55"/>
      <c r="E30" s="55"/>
      <c r="F30" s="55"/>
      <c r="G30" s="63" t="s">
        <v>44</v>
      </c>
      <c r="H30" s="30">
        <v>0</v>
      </c>
      <c r="I30" s="30">
        <v>0</v>
      </c>
    </row>
    <row r="31" spans="1:9" ht="12.75">
      <c r="A31" s="53"/>
      <c r="C31" s="55"/>
      <c r="D31" s="55"/>
      <c r="E31" s="55"/>
      <c r="F31" s="55"/>
      <c r="G31" s="62"/>
      <c r="H31" s="30"/>
      <c r="I31" s="30"/>
    </row>
    <row r="32" spans="1:9" ht="20.25" customHeight="1">
      <c r="A32" s="53"/>
      <c r="C32" s="55"/>
      <c r="D32" s="55"/>
      <c r="E32" s="55"/>
      <c r="F32" s="55"/>
      <c r="G32" s="62"/>
      <c r="H32" s="30"/>
      <c r="I32" s="30"/>
    </row>
    <row r="33" spans="1:9" ht="12.75">
      <c r="A33" s="53"/>
      <c r="B33" s="53"/>
      <c r="C33" s="55"/>
      <c r="D33" s="55"/>
      <c r="E33" s="55"/>
      <c r="F33" s="55"/>
      <c r="G33" s="99" t="s">
        <v>56</v>
      </c>
      <c r="H33" s="30">
        <f>H34+H35+H36</f>
        <v>85000</v>
      </c>
      <c r="I33" s="30">
        <f>I34+I35+I36</f>
        <v>85000</v>
      </c>
    </row>
    <row r="34" spans="1:9" ht="12.75">
      <c r="A34" s="53"/>
      <c r="B34" s="53"/>
      <c r="C34" s="55"/>
      <c r="D34" s="55"/>
      <c r="E34" s="55"/>
      <c r="F34" s="55"/>
      <c r="G34" s="56" t="s">
        <v>42</v>
      </c>
      <c r="H34" s="30">
        <v>19900</v>
      </c>
      <c r="I34" s="30">
        <v>19900</v>
      </c>
    </row>
    <row r="35" spans="1:9" ht="12.75">
      <c r="A35" s="53"/>
      <c r="B35" s="53"/>
      <c r="C35" s="55"/>
      <c r="D35" s="55"/>
      <c r="E35" s="55"/>
      <c r="F35" s="55"/>
      <c r="G35" s="56" t="s">
        <v>43</v>
      </c>
      <c r="H35" s="30">
        <v>0</v>
      </c>
      <c r="I35" s="30">
        <v>0</v>
      </c>
    </row>
    <row r="36" spans="1:9" ht="33" customHeight="1">
      <c r="A36" s="53"/>
      <c r="B36" s="53"/>
      <c r="C36" s="55"/>
      <c r="D36" s="55"/>
      <c r="E36" s="55"/>
      <c r="F36" s="55"/>
      <c r="G36" s="63" t="s">
        <v>44</v>
      </c>
      <c r="H36" s="30">
        <v>65100</v>
      </c>
      <c r="I36" s="30">
        <v>65100</v>
      </c>
    </row>
    <row r="37" spans="1:9" ht="40.5" customHeight="1">
      <c r="A37" s="64"/>
      <c r="B37" s="64"/>
      <c r="C37" s="58"/>
      <c r="D37" s="58"/>
      <c r="E37" s="58"/>
      <c r="F37" s="58"/>
      <c r="G37" s="92" t="s">
        <v>59</v>
      </c>
      <c r="H37" s="31">
        <v>0</v>
      </c>
      <c r="I37" s="31">
        <v>0</v>
      </c>
    </row>
    <row r="38" spans="1:9" ht="39.75" customHeight="1">
      <c r="A38" s="53" t="s">
        <v>7</v>
      </c>
      <c r="B38" s="50" t="s">
        <v>68</v>
      </c>
      <c r="C38" s="122" t="s">
        <v>122</v>
      </c>
      <c r="D38" s="131" t="s">
        <v>73</v>
      </c>
      <c r="E38" s="122">
        <v>720</v>
      </c>
      <c r="F38" s="122">
        <v>72095</v>
      </c>
      <c r="G38" s="49" t="s">
        <v>49</v>
      </c>
      <c r="H38" s="29">
        <f>H39+H45</f>
        <v>318502</v>
      </c>
      <c r="I38" s="29">
        <f>I39+I45</f>
        <v>103003</v>
      </c>
    </row>
    <row r="39" spans="1:9" ht="39" customHeight="1">
      <c r="A39" s="53"/>
      <c r="B39" s="57" t="s">
        <v>69</v>
      </c>
      <c r="C39" s="123"/>
      <c r="D39" s="132"/>
      <c r="E39" s="123"/>
      <c r="F39" s="123"/>
      <c r="G39" s="99" t="s">
        <v>55</v>
      </c>
      <c r="H39" s="30">
        <f>H40+H41+H42</f>
        <v>0</v>
      </c>
      <c r="I39" s="30">
        <f>I40+I41+I42</f>
        <v>0</v>
      </c>
    </row>
    <row r="40" spans="1:9" ht="37.5" customHeight="1">
      <c r="A40" s="53"/>
      <c r="B40" s="57" t="s">
        <v>70</v>
      </c>
      <c r="C40" s="123"/>
      <c r="D40" s="132"/>
      <c r="E40" s="123"/>
      <c r="F40" s="123"/>
      <c r="G40" s="56" t="s">
        <v>42</v>
      </c>
      <c r="H40" s="30">
        <v>0</v>
      </c>
      <c r="I40" s="30">
        <v>0</v>
      </c>
    </row>
    <row r="41" spans="1:9" ht="36" customHeight="1">
      <c r="A41" s="53"/>
      <c r="B41" s="65" t="s">
        <v>129</v>
      </c>
      <c r="C41" s="124"/>
      <c r="D41" s="133"/>
      <c r="E41" s="124"/>
      <c r="F41" s="124"/>
      <c r="G41" s="56" t="s">
        <v>43</v>
      </c>
      <c r="H41" s="30">
        <v>0</v>
      </c>
      <c r="I41" s="30">
        <v>0</v>
      </c>
    </row>
    <row r="42" spans="1:9" ht="30.75" customHeight="1">
      <c r="A42" s="53"/>
      <c r="C42" s="55"/>
      <c r="D42" s="55"/>
      <c r="E42" s="55"/>
      <c r="F42" s="55"/>
      <c r="G42" s="63" t="s">
        <v>44</v>
      </c>
      <c r="H42" s="30">
        <v>0</v>
      </c>
      <c r="I42" s="30">
        <v>0</v>
      </c>
    </row>
    <row r="43" spans="1:9" ht="15" customHeight="1">
      <c r="A43" s="53"/>
      <c r="C43" s="55"/>
      <c r="D43" s="55"/>
      <c r="E43" s="55"/>
      <c r="F43" s="55"/>
      <c r="G43" s="62"/>
      <c r="H43" s="30"/>
      <c r="I43" s="30"/>
    </row>
    <row r="44" spans="1:9" ht="13.5" customHeight="1">
      <c r="A44" s="53"/>
      <c r="C44" s="55"/>
      <c r="D44" s="55"/>
      <c r="E44" s="55"/>
      <c r="F44" s="55"/>
      <c r="G44" s="62"/>
      <c r="H44" s="30"/>
      <c r="I44" s="30"/>
    </row>
    <row r="45" spans="1:9" ht="15" customHeight="1">
      <c r="A45" s="53"/>
      <c r="B45" s="53"/>
      <c r="C45" s="55"/>
      <c r="D45" s="55"/>
      <c r="E45" s="55"/>
      <c r="F45" s="55"/>
      <c r="G45" s="99" t="s">
        <v>56</v>
      </c>
      <c r="H45" s="30">
        <f>H46+H47+H48</f>
        <v>318502</v>
      </c>
      <c r="I45" s="30">
        <f>I46+I47+I48</f>
        <v>103003</v>
      </c>
    </row>
    <row r="46" spans="1:9" ht="24.75" customHeight="1">
      <c r="A46" s="53"/>
      <c r="B46" s="53"/>
      <c r="C46" s="55"/>
      <c r="D46" s="55"/>
      <c r="E46" s="55"/>
      <c r="F46" s="55"/>
      <c r="G46" s="56" t="s">
        <v>42</v>
      </c>
      <c r="H46" s="30">
        <v>63416</v>
      </c>
      <c r="I46" s="30">
        <v>15451</v>
      </c>
    </row>
    <row r="47" spans="1:9" ht="21.75" customHeight="1">
      <c r="A47" s="53"/>
      <c r="B47" s="53"/>
      <c r="C47" s="55"/>
      <c r="D47" s="55"/>
      <c r="E47" s="55"/>
      <c r="F47" s="55"/>
      <c r="G47" s="56" t="s">
        <v>43</v>
      </c>
      <c r="H47" s="30">
        <v>0</v>
      </c>
      <c r="I47" s="30">
        <v>0</v>
      </c>
    </row>
    <row r="48" spans="1:9" ht="28.5" customHeight="1">
      <c r="A48" s="53"/>
      <c r="B48" s="53"/>
      <c r="C48" s="55"/>
      <c r="D48" s="55"/>
      <c r="E48" s="55"/>
      <c r="F48" s="55"/>
      <c r="G48" s="63" t="s">
        <v>44</v>
      </c>
      <c r="H48" s="30">
        <v>255086</v>
      </c>
      <c r="I48" s="30">
        <v>87552</v>
      </c>
    </row>
    <row r="49" spans="1:9" ht="40.5" customHeight="1">
      <c r="A49" s="64"/>
      <c r="B49" s="64"/>
      <c r="C49" s="58"/>
      <c r="D49" s="58"/>
      <c r="E49" s="58"/>
      <c r="F49" s="58"/>
      <c r="G49" s="92" t="s">
        <v>59</v>
      </c>
      <c r="H49" s="31">
        <v>0</v>
      </c>
      <c r="I49" s="31">
        <v>0</v>
      </c>
    </row>
    <row r="50" spans="1:9" ht="20.25" customHeight="1">
      <c r="A50" s="53"/>
      <c r="B50" s="87"/>
      <c r="C50" s="55"/>
      <c r="D50" s="75"/>
      <c r="E50" s="122">
        <v>852</v>
      </c>
      <c r="F50" s="122">
        <v>85214</v>
      </c>
      <c r="G50" s="94"/>
      <c r="H50" s="30"/>
      <c r="I50" s="30"/>
    </row>
    <row r="51" spans="1:9" ht="25.5">
      <c r="A51" s="53" t="s">
        <v>0</v>
      </c>
      <c r="B51" s="91" t="s">
        <v>101</v>
      </c>
      <c r="C51" s="123" t="s">
        <v>122</v>
      </c>
      <c r="D51" s="139" t="s">
        <v>118</v>
      </c>
      <c r="E51" s="123"/>
      <c r="F51" s="123"/>
      <c r="G51" s="71" t="s">
        <v>49</v>
      </c>
      <c r="H51" s="72">
        <f>H52+H56</f>
        <v>41156</v>
      </c>
      <c r="I51" s="72">
        <f>I52+I56</f>
        <v>41156</v>
      </c>
    </row>
    <row r="52" spans="1:9" ht="25.5">
      <c r="A52" s="53"/>
      <c r="B52" s="66" t="s">
        <v>119</v>
      </c>
      <c r="C52" s="123"/>
      <c r="D52" s="139"/>
      <c r="E52" s="123"/>
      <c r="F52" s="123"/>
      <c r="G52" s="100" t="s">
        <v>55</v>
      </c>
      <c r="H52" s="72">
        <f>H53+H54+H55</f>
        <v>41156</v>
      </c>
      <c r="I52" s="72">
        <f>I53+I54+I55</f>
        <v>41156</v>
      </c>
    </row>
    <row r="53" spans="1:9" ht="36.75" customHeight="1">
      <c r="A53" s="53"/>
      <c r="B53" s="144" t="s">
        <v>120</v>
      </c>
      <c r="C53" s="123"/>
      <c r="D53" s="139"/>
      <c r="E53" s="123"/>
      <c r="F53" s="123"/>
      <c r="G53" s="73" t="s">
        <v>42</v>
      </c>
      <c r="H53" s="72">
        <v>41156</v>
      </c>
      <c r="I53" s="72">
        <v>41156</v>
      </c>
    </row>
    <row r="54" spans="1:9" ht="12.75">
      <c r="A54" s="53"/>
      <c r="B54" s="145"/>
      <c r="C54" s="124"/>
      <c r="D54" s="140"/>
      <c r="E54" s="124"/>
      <c r="F54" s="124"/>
      <c r="G54" s="73" t="s">
        <v>43</v>
      </c>
      <c r="H54" s="72">
        <f>I54</f>
        <v>0</v>
      </c>
      <c r="I54" s="72">
        <v>0</v>
      </c>
    </row>
    <row r="55" spans="1:9" ht="24">
      <c r="A55" s="53"/>
      <c r="B55" s="90"/>
      <c r="C55" s="55"/>
      <c r="D55" s="74"/>
      <c r="E55" s="75"/>
      <c r="F55" s="55"/>
      <c r="G55" s="63" t="s">
        <v>44</v>
      </c>
      <c r="H55" s="72">
        <f>I55</f>
        <v>0</v>
      </c>
      <c r="I55" s="72">
        <v>0</v>
      </c>
    </row>
    <row r="56" spans="1:9" ht="20.25" customHeight="1">
      <c r="A56" s="53"/>
      <c r="B56" s="53"/>
      <c r="C56" s="55"/>
      <c r="D56" s="55"/>
      <c r="E56" s="55"/>
      <c r="F56" s="55"/>
      <c r="G56" s="99" t="s">
        <v>56</v>
      </c>
      <c r="H56" s="72">
        <f>H57+H58+H59</f>
        <v>0</v>
      </c>
      <c r="I56" s="72">
        <f>I57+I58+I59</f>
        <v>0</v>
      </c>
    </row>
    <row r="57" spans="1:9" ht="12.75">
      <c r="A57" s="53"/>
      <c r="B57" s="53"/>
      <c r="C57" s="55"/>
      <c r="D57" s="55"/>
      <c r="E57" s="55"/>
      <c r="F57" s="55"/>
      <c r="G57" s="56" t="s">
        <v>42</v>
      </c>
      <c r="H57" s="72">
        <v>0</v>
      </c>
      <c r="I57" s="72">
        <v>0</v>
      </c>
    </row>
    <row r="58" spans="1:9" ht="12.75">
      <c r="A58" s="53"/>
      <c r="B58" s="53"/>
      <c r="C58" s="55"/>
      <c r="D58" s="55"/>
      <c r="E58" s="55"/>
      <c r="F58" s="55"/>
      <c r="G58" s="56" t="s">
        <v>43</v>
      </c>
      <c r="H58" s="72">
        <v>0</v>
      </c>
      <c r="I58" s="72">
        <v>0</v>
      </c>
    </row>
    <row r="59" spans="1:9" ht="24">
      <c r="A59" s="53"/>
      <c r="B59" s="53"/>
      <c r="C59" s="55"/>
      <c r="D59" s="55"/>
      <c r="E59" s="55"/>
      <c r="F59" s="55"/>
      <c r="G59" s="63" t="s">
        <v>44</v>
      </c>
      <c r="H59" s="72">
        <v>0</v>
      </c>
      <c r="I59" s="72">
        <v>0</v>
      </c>
    </row>
    <row r="60" spans="1:9" ht="36">
      <c r="A60" s="53"/>
      <c r="B60" s="53"/>
      <c r="C60" s="55"/>
      <c r="D60" s="55"/>
      <c r="E60" s="55"/>
      <c r="F60" s="55"/>
      <c r="G60" s="62" t="s">
        <v>59</v>
      </c>
      <c r="H60" s="72">
        <v>0</v>
      </c>
      <c r="I60" s="72">
        <v>0</v>
      </c>
    </row>
    <row r="61" spans="1:9" ht="12.75">
      <c r="A61" s="53"/>
      <c r="B61" s="64"/>
      <c r="C61" s="58"/>
      <c r="D61" s="58"/>
      <c r="E61" s="58"/>
      <c r="F61" s="58"/>
      <c r="G61" s="64"/>
      <c r="H61" s="76"/>
      <c r="I61" s="76"/>
    </row>
    <row r="62" spans="1:9" ht="25.5">
      <c r="A62" s="53" t="s">
        <v>60</v>
      </c>
      <c r="B62" s="66" t="s">
        <v>101</v>
      </c>
      <c r="C62" s="122" t="s">
        <v>102</v>
      </c>
      <c r="D62" s="131" t="s">
        <v>73</v>
      </c>
      <c r="E62" s="67"/>
      <c r="F62" s="67"/>
      <c r="G62" s="68" t="s">
        <v>49</v>
      </c>
      <c r="H62" s="69">
        <f>H63+H69</f>
        <v>346733</v>
      </c>
      <c r="I62" s="69">
        <f>I63+I69</f>
        <v>79350</v>
      </c>
    </row>
    <row r="63" spans="1:9" ht="43.5" customHeight="1">
      <c r="A63" s="53"/>
      <c r="B63" s="66" t="s">
        <v>103</v>
      </c>
      <c r="C63" s="123"/>
      <c r="D63" s="132"/>
      <c r="E63" s="70"/>
      <c r="F63" s="70"/>
      <c r="G63" s="100" t="s">
        <v>55</v>
      </c>
      <c r="H63" s="72">
        <v>346733</v>
      </c>
      <c r="I63" s="72">
        <f>I64+I65+I66</f>
        <v>79350</v>
      </c>
    </row>
    <row r="64" spans="1:9" ht="20.25" customHeight="1">
      <c r="A64" s="53"/>
      <c r="B64" s="141" t="s">
        <v>104</v>
      </c>
      <c r="C64" s="123"/>
      <c r="D64" s="132"/>
      <c r="E64" s="70"/>
      <c r="F64" s="70"/>
      <c r="G64" s="56" t="s">
        <v>42</v>
      </c>
      <c r="H64" s="72">
        <v>0</v>
      </c>
      <c r="I64" s="72">
        <v>0</v>
      </c>
    </row>
    <row r="65" spans="1:9" ht="62.25" customHeight="1">
      <c r="A65" s="53"/>
      <c r="B65" s="142"/>
      <c r="C65" s="123"/>
      <c r="D65" s="132"/>
      <c r="E65" s="70">
        <v>853</v>
      </c>
      <c r="F65" s="70">
        <v>85395</v>
      </c>
      <c r="G65" s="56" t="s">
        <v>43</v>
      </c>
      <c r="H65" s="72">
        <v>0</v>
      </c>
      <c r="I65" s="72">
        <v>0</v>
      </c>
    </row>
    <row r="66" spans="1:9" ht="28.5" customHeight="1">
      <c r="A66" s="53"/>
      <c r="B66" s="142" t="s">
        <v>105</v>
      </c>
      <c r="C66" s="55"/>
      <c r="D66" s="74"/>
      <c r="E66" s="75"/>
      <c r="F66" s="55"/>
      <c r="G66" s="63" t="s">
        <v>44</v>
      </c>
      <c r="H66" s="72">
        <v>346733</v>
      </c>
      <c r="I66" s="72">
        <v>79350</v>
      </c>
    </row>
    <row r="67" spans="1:9" ht="12.75">
      <c r="A67" s="53"/>
      <c r="B67" s="143"/>
      <c r="C67" s="58"/>
      <c r="D67" s="58"/>
      <c r="E67" s="58"/>
      <c r="F67" s="58"/>
      <c r="G67" s="62"/>
      <c r="H67" s="72"/>
      <c r="I67" s="72"/>
    </row>
    <row r="68" spans="1:9" ht="12.75">
      <c r="A68" s="53"/>
      <c r="C68" s="55"/>
      <c r="D68" s="55"/>
      <c r="E68" s="55"/>
      <c r="F68" s="55"/>
      <c r="G68" s="62"/>
      <c r="H68" s="72"/>
      <c r="I68" s="72"/>
    </row>
    <row r="69" spans="1:9" ht="12.75">
      <c r="A69" s="53"/>
      <c r="B69" s="53"/>
      <c r="C69" s="55"/>
      <c r="D69" s="55"/>
      <c r="E69" s="55"/>
      <c r="F69" s="55"/>
      <c r="G69" s="99" t="s">
        <v>56</v>
      </c>
      <c r="H69" s="72">
        <v>0</v>
      </c>
      <c r="I69" s="72">
        <v>0</v>
      </c>
    </row>
    <row r="70" spans="1:9" ht="12.75">
      <c r="A70" s="53"/>
      <c r="B70" s="53"/>
      <c r="C70" s="55"/>
      <c r="D70" s="55"/>
      <c r="E70" s="55"/>
      <c r="F70" s="55"/>
      <c r="G70" s="56" t="s">
        <v>42</v>
      </c>
      <c r="H70" s="72">
        <v>0</v>
      </c>
      <c r="I70" s="72">
        <v>0</v>
      </c>
    </row>
    <row r="71" spans="1:9" ht="12.75">
      <c r="A71" s="53"/>
      <c r="B71" s="53"/>
      <c r="C71" s="55"/>
      <c r="D71" s="55"/>
      <c r="E71" s="55"/>
      <c r="F71" s="55"/>
      <c r="G71" s="56" t="s">
        <v>43</v>
      </c>
      <c r="H71" s="72">
        <f>I71</f>
        <v>0</v>
      </c>
      <c r="I71" s="72">
        <v>0</v>
      </c>
    </row>
    <row r="72" spans="1:9" ht="24">
      <c r="A72" s="53"/>
      <c r="B72" s="53"/>
      <c r="C72" s="55"/>
      <c r="D72" s="55"/>
      <c r="E72" s="55"/>
      <c r="F72" s="55"/>
      <c r="G72" s="63" t="s">
        <v>44</v>
      </c>
      <c r="H72" s="72">
        <f>I72</f>
        <v>0</v>
      </c>
      <c r="I72" s="72">
        <v>0</v>
      </c>
    </row>
    <row r="73" spans="1:9" ht="36">
      <c r="A73" s="53"/>
      <c r="B73" s="53"/>
      <c r="C73" s="55"/>
      <c r="D73" s="55"/>
      <c r="E73" s="55"/>
      <c r="F73" s="55"/>
      <c r="G73" s="62" t="s">
        <v>59</v>
      </c>
      <c r="H73" s="72">
        <v>0</v>
      </c>
      <c r="I73" s="72">
        <v>0</v>
      </c>
    </row>
    <row r="74" spans="1:9" ht="12.75">
      <c r="A74" s="53"/>
      <c r="B74" s="64"/>
      <c r="C74" s="58"/>
      <c r="D74" s="58"/>
      <c r="E74" s="58"/>
      <c r="F74" s="58"/>
      <c r="G74" s="64"/>
      <c r="H74" s="76"/>
      <c r="I74" s="76"/>
    </row>
    <row r="75" spans="1:9" ht="12.75">
      <c r="A75" s="53"/>
      <c r="B75" s="149" t="s">
        <v>106</v>
      </c>
      <c r="C75" s="122" t="s">
        <v>107</v>
      </c>
      <c r="D75" s="131" t="s">
        <v>73</v>
      </c>
      <c r="E75" s="122">
        <v>900</v>
      </c>
      <c r="F75" s="122">
        <v>90019</v>
      </c>
      <c r="G75" s="49" t="s">
        <v>49</v>
      </c>
      <c r="H75" s="72">
        <v>12699908</v>
      </c>
      <c r="I75" s="72">
        <f>I76+I82</f>
        <v>2180821</v>
      </c>
    </row>
    <row r="76" spans="1:9" s="78" customFormat="1" ht="18" customHeight="1">
      <c r="A76" s="53" t="s">
        <v>61</v>
      </c>
      <c r="B76" s="150"/>
      <c r="C76" s="123"/>
      <c r="D76" s="132"/>
      <c r="E76" s="123"/>
      <c r="F76" s="123"/>
      <c r="G76" s="99" t="s">
        <v>55</v>
      </c>
      <c r="H76" s="72">
        <v>0</v>
      </c>
      <c r="I76" s="72">
        <v>0</v>
      </c>
    </row>
    <row r="77" spans="1:9" ht="72.75" customHeight="1">
      <c r="A77" s="53"/>
      <c r="B77" s="137" t="s">
        <v>108</v>
      </c>
      <c r="C77" s="123"/>
      <c r="D77" s="132"/>
      <c r="E77" s="123"/>
      <c r="F77" s="123"/>
      <c r="G77" s="56" t="s">
        <v>42</v>
      </c>
      <c r="H77" s="72">
        <v>0</v>
      </c>
      <c r="I77" s="72">
        <v>0</v>
      </c>
    </row>
    <row r="78" spans="1:9" ht="19.5" customHeight="1">
      <c r="A78" s="53"/>
      <c r="B78" s="138"/>
      <c r="C78" s="124"/>
      <c r="D78" s="133"/>
      <c r="E78" s="124"/>
      <c r="F78" s="124"/>
      <c r="G78" s="56" t="s">
        <v>43</v>
      </c>
      <c r="H78" s="72">
        <v>0</v>
      </c>
      <c r="I78" s="72">
        <v>0</v>
      </c>
    </row>
    <row r="79" spans="1:9" ht="24">
      <c r="A79" s="53"/>
      <c r="B79" s="146"/>
      <c r="C79" s="70"/>
      <c r="D79" s="55"/>
      <c r="E79" s="55"/>
      <c r="F79" s="55"/>
      <c r="G79" s="63" t="s">
        <v>44</v>
      </c>
      <c r="H79" s="72">
        <v>0</v>
      </c>
      <c r="I79" s="72">
        <v>0</v>
      </c>
    </row>
    <row r="80" spans="1:9" ht="12.75">
      <c r="A80" s="53"/>
      <c r="B80" s="147"/>
      <c r="C80" s="70"/>
      <c r="D80" s="55"/>
      <c r="E80" s="55"/>
      <c r="F80" s="55"/>
      <c r="G80" s="62"/>
      <c r="H80" s="72"/>
      <c r="I80" s="72"/>
    </row>
    <row r="81" spans="1:9" ht="12.75">
      <c r="A81" s="53"/>
      <c r="B81" s="147"/>
      <c r="C81" s="70"/>
      <c r="D81" s="55"/>
      <c r="E81" s="55"/>
      <c r="F81" s="55"/>
      <c r="G81" s="62"/>
      <c r="H81" s="72"/>
      <c r="I81" s="72"/>
    </row>
    <row r="82" spans="1:9" ht="12.75">
      <c r="A82" s="53"/>
      <c r="B82" s="147"/>
      <c r="C82" s="70"/>
      <c r="D82" s="55"/>
      <c r="E82" s="55"/>
      <c r="F82" s="55"/>
      <c r="G82" s="99" t="s">
        <v>56</v>
      </c>
      <c r="H82" s="72">
        <f>H83+H85</f>
        <v>12699908</v>
      </c>
      <c r="I82" s="72">
        <f>I83+I85</f>
        <v>2180821</v>
      </c>
    </row>
    <row r="83" spans="1:9" ht="12.75">
      <c r="A83" s="53"/>
      <c r="B83" s="147"/>
      <c r="C83" s="70"/>
      <c r="D83" s="55"/>
      <c r="E83" s="55"/>
      <c r="F83" s="55"/>
      <c r="G83" s="56" t="s">
        <v>42</v>
      </c>
      <c r="H83" s="72">
        <f>H75-H85</f>
        <v>3223572</v>
      </c>
      <c r="I83" s="72">
        <v>545205</v>
      </c>
    </row>
    <row r="84" spans="1:9" ht="12.75">
      <c r="A84" s="53"/>
      <c r="B84" s="147"/>
      <c r="C84" s="70"/>
      <c r="D84" s="55"/>
      <c r="E84" s="55"/>
      <c r="F84" s="55"/>
      <c r="G84" s="56" t="s">
        <v>43</v>
      </c>
      <c r="H84" s="72">
        <v>0</v>
      </c>
      <c r="I84" s="72">
        <v>0</v>
      </c>
    </row>
    <row r="85" spans="1:9" ht="24">
      <c r="A85" s="53"/>
      <c r="B85" s="147"/>
      <c r="C85" s="70"/>
      <c r="D85" s="55"/>
      <c r="E85" s="55"/>
      <c r="F85" s="55"/>
      <c r="G85" s="63" t="s">
        <v>44</v>
      </c>
      <c r="H85" s="72">
        <v>9476336</v>
      </c>
      <c r="I85" s="72">
        <v>1635616</v>
      </c>
    </row>
    <row r="86" spans="1:9" ht="36">
      <c r="A86" s="53"/>
      <c r="B86" s="147"/>
      <c r="C86" s="70"/>
      <c r="D86" s="55"/>
      <c r="E86" s="55"/>
      <c r="F86" s="55"/>
      <c r="G86" s="62" t="s">
        <v>59</v>
      </c>
      <c r="H86" s="72">
        <v>0</v>
      </c>
      <c r="I86" s="72"/>
    </row>
    <row r="87" spans="1:9" ht="12.75">
      <c r="A87" s="64"/>
      <c r="B87" s="148"/>
      <c r="C87" s="77"/>
      <c r="D87" s="58"/>
      <c r="E87" s="58"/>
      <c r="F87" s="58"/>
      <c r="G87" s="64"/>
      <c r="H87" s="76"/>
      <c r="I87" s="76"/>
    </row>
    <row r="88" spans="1:9" ht="51">
      <c r="A88" s="53" t="s">
        <v>62</v>
      </c>
      <c r="B88" s="50" t="s">
        <v>109</v>
      </c>
      <c r="C88" s="122" t="s">
        <v>110</v>
      </c>
      <c r="D88" s="131" t="s">
        <v>73</v>
      </c>
      <c r="E88" s="122">
        <v>926</v>
      </c>
      <c r="F88" s="122">
        <v>92604</v>
      </c>
      <c r="G88" s="49" t="s">
        <v>49</v>
      </c>
      <c r="H88" s="69">
        <f>H89+H95</f>
        <v>7710000</v>
      </c>
      <c r="I88" s="69">
        <f>I89+I95</f>
        <v>3000000</v>
      </c>
    </row>
    <row r="89" spans="1:9" ht="51">
      <c r="A89" s="53"/>
      <c r="B89" s="57" t="s">
        <v>111</v>
      </c>
      <c r="C89" s="123"/>
      <c r="D89" s="132"/>
      <c r="E89" s="123"/>
      <c r="F89" s="123"/>
      <c r="G89" s="99" t="s">
        <v>55</v>
      </c>
      <c r="H89" s="72">
        <f>H90+H91+H92</f>
        <v>0</v>
      </c>
      <c r="I89" s="72">
        <f>I90+I91+I92</f>
        <v>0</v>
      </c>
    </row>
    <row r="90" spans="1:9" ht="51">
      <c r="A90" s="53"/>
      <c r="B90" s="54" t="s">
        <v>112</v>
      </c>
      <c r="C90" s="123"/>
      <c r="D90" s="132"/>
      <c r="E90" s="123"/>
      <c r="F90" s="123"/>
      <c r="G90" s="56" t="s">
        <v>42</v>
      </c>
      <c r="H90" s="72">
        <v>0</v>
      </c>
      <c r="I90" s="72">
        <v>0</v>
      </c>
    </row>
    <row r="91" spans="1:9" ht="38.25">
      <c r="A91" s="53"/>
      <c r="B91" s="57" t="s">
        <v>113</v>
      </c>
      <c r="C91" s="124"/>
      <c r="D91" s="133"/>
      <c r="E91" s="124"/>
      <c r="F91" s="124"/>
      <c r="G91" s="56" t="s">
        <v>43</v>
      </c>
      <c r="H91" s="72">
        <v>0</v>
      </c>
      <c r="I91" s="72">
        <v>0</v>
      </c>
    </row>
    <row r="92" spans="1:9" ht="24">
      <c r="A92" s="53"/>
      <c r="B92" s="79"/>
      <c r="C92" s="71"/>
      <c r="D92" s="53"/>
      <c r="E92" s="53"/>
      <c r="F92" s="53"/>
      <c r="G92" s="63" t="s">
        <v>44</v>
      </c>
      <c r="H92" s="72">
        <v>0</v>
      </c>
      <c r="I92" s="72">
        <v>0</v>
      </c>
    </row>
    <row r="93" spans="1:9" ht="12.75">
      <c r="A93" s="53"/>
      <c r="C93" s="53"/>
      <c r="D93" s="53"/>
      <c r="E93" s="53"/>
      <c r="F93" s="53"/>
      <c r="G93" s="62"/>
      <c r="H93" s="72"/>
      <c r="I93" s="72"/>
    </row>
    <row r="94" spans="1:9" ht="1.5" customHeight="1">
      <c r="A94" s="53"/>
      <c r="C94" s="53"/>
      <c r="D94" s="53"/>
      <c r="E94" s="53"/>
      <c r="F94" s="53"/>
      <c r="G94" s="62"/>
      <c r="H94" s="72"/>
      <c r="I94" s="72"/>
    </row>
    <row r="95" spans="1:9" ht="12.75">
      <c r="A95" s="53"/>
      <c r="B95" s="53"/>
      <c r="C95" s="53"/>
      <c r="D95" s="53"/>
      <c r="E95" s="53"/>
      <c r="F95" s="53"/>
      <c r="G95" s="99" t="s">
        <v>56</v>
      </c>
      <c r="H95" s="72">
        <f>H96+H97+H98</f>
        <v>7710000</v>
      </c>
      <c r="I95" s="72">
        <f>I96+I97+I98</f>
        <v>3000000</v>
      </c>
    </row>
    <row r="96" spans="1:9" ht="12.75">
      <c r="A96" s="53"/>
      <c r="B96" s="53"/>
      <c r="C96" s="53"/>
      <c r="D96" s="53"/>
      <c r="E96" s="53"/>
      <c r="F96" s="53"/>
      <c r="G96" s="56" t="s">
        <v>42</v>
      </c>
      <c r="H96" s="72">
        <v>3210000</v>
      </c>
      <c r="I96" s="72">
        <v>1200000</v>
      </c>
    </row>
    <row r="97" spans="1:9" ht="12.75">
      <c r="A97" s="53"/>
      <c r="B97" s="53"/>
      <c r="C97" s="53"/>
      <c r="D97" s="53"/>
      <c r="E97" s="53"/>
      <c r="F97" s="53"/>
      <c r="G97" s="56" t="s">
        <v>43</v>
      </c>
      <c r="H97" s="72">
        <v>0</v>
      </c>
      <c r="I97" s="72">
        <v>0</v>
      </c>
    </row>
    <row r="98" spans="1:9" ht="24">
      <c r="A98" s="53"/>
      <c r="B98" s="53"/>
      <c r="C98" s="53"/>
      <c r="D98" s="53"/>
      <c r="E98" s="53"/>
      <c r="F98" s="53"/>
      <c r="G98" s="63" t="s">
        <v>44</v>
      </c>
      <c r="H98" s="72">
        <v>4500000</v>
      </c>
      <c r="I98" s="72">
        <v>1800000</v>
      </c>
    </row>
    <row r="99" spans="1:9" ht="36">
      <c r="A99" s="53"/>
      <c r="B99" s="53"/>
      <c r="C99" s="53"/>
      <c r="D99" s="53"/>
      <c r="E99" s="53"/>
      <c r="F99" s="53"/>
      <c r="G99" s="62" t="s">
        <v>59</v>
      </c>
      <c r="H99" s="72">
        <v>0</v>
      </c>
      <c r="I99" s="72">
        <v>0</v>
      </c>
    </row>
    <row r="100" spans="1:9" ht="12.75">
      <c r="A100" s="64"/>
      <c r="B100" s="64"/>
      <c r="C100" s="64"/>
      <c r="D100" s="64"/>
      <c r="E100" s="64"/>
      <c r="F100" s="64"/>
      <c r="G100" s="64"/>
      <c r="H100" s="72"/>
      <c r="I100" s="72"/>
    </row>
    <row r="101" spans="1:9" ht="12.75">
      <c r="A101" s="80"/>
      <c r="B101" s="80" t="s">
        <v>25</v>
      </c>
      <c r="C101" s="80"/>
      <c r="D101" s="80"/>
      <c r="E101" s="80"/>
      <c r="F101" s="80"/>
      <c r="G101" s="81"/>
      <c r="H101" s="82">
        <f>H88+H75+H62+H26+H13+H51+H38</f>
        <v>25902273</v>
      </c>
      <c r="I101" s="83">
        <f>I88+I26+I13+I75+I62+I51+I38</f>
        <v>6239330</v>
      </c>
    </row>
    <row r="102" spans="1:9" ht="12.75">
      <c r="A102" s="53"/>
      <c r="B102" s="93" t="s">
        <v>55</v>
      </c>
      <c r="C102" s="53"/>
      <c r="D102" s="53"/>
      <c r="E102" s="53"/>
      <c r="F102" s="53"/>
      <c r="G102" s="59"/>
      <c r="H102" s="84">
        <f>H89+H27+H14+H76+H63+H52+H39</f>
        <v>387889</v>
      </c>
      <c r="I102" s="85">
        <f>I89+I27+I14+I76+I63+I52+I39</f>
        <v>120506</v>
      </c>
    </row>
    <row r="103" spans="1:9" ht="12.75">
      <c r="A103" s="53"/>
      <c r="B103" s="56" t="s">
        <v>42</v>
      </c>
      <c r="C103" s="53"/>
      <c r="D103" s="53"/>
      <c r="E103" s="53"/>
      <c r="F103" s="53"/>
      <c r="G103" s="59"/>
      <c r="H103" s="84">
        <f>H90+H28+H15+H77+H53+H64</f>
        <v>41156</v>
      </c>
      <c r="I103" s="85">
        <f>I90+I28+I15+I77+I53+I64+I41</f>
        <v>41156</v>
      </c>
    </row>
    <row r="104" spans="1:9" ht="12.75">
      <c r="A104" s="53"/>
      <c r="B104" s="56" t="s">
        <v>43</v>
      </c>
      <c r="C104" s="53"/>
      <c r="D104" s="53"/>
      <c r="E104" s="53"/>
      <c r="F104" s="53"/>
      <c r="G104" s="59"/>
      <c r="H104" s="84">
        <f>H91+H29+H16+H78+H54+H65</f>
        <v>0</v>
      </c>
      <c r="I104" s="85">
        <f>I91+I29+I16+I78+I65+I54</f>
        <v>0</v>
      </c>
    </row>
    <row r="105" spans="1:9" ht="24">
      <c r="A105" s="64"/>
      <c r="B105" s="86" t="s">
        <v>44</v>
      </c>
      <c r="C105" s="64"/>
      <c r="D105" s="64"/>
      <c r="E105" s="64"/>
      <c r="F105" s="64"/>
      <c r="G105" s="87"/>
      <c r="H105" s="97">
        <f>H92+H30+H17+H79+H66+H55</f>
        <v>346733</v>
      </c>
      <c r="I105" s="98">
        <f>I92+I30+I17+I79+I66+I55+I42</f>
        <v>79350</v>
      </c>
    </row>
    <row r="106" spans="1:9" ht="12.75">
      <c r="A106" s="49"/>
      <c r="B106" s="95"/>
      <c r="C106" s="49"/>
      <c r="D106" s="49"/>
      <c r="E106" s="49"/>
      <c r="F106" s="49"/>
      <c r="G106" s="96"/>
      <c r="H106" s="84"/>
      <c r="I106" s="85"/>
    </row>
    <row r="107" spans="1:9" ht="12.75">
      <c r="A107" s="53"/>
      <c r="B107" s="93" t="s">
        <v>56</v>
      </c>
      <c r="C107" s="53"/>
      <c r="D107" s="53"/>
      <c r="E107" s="53"/>
      <c r="F107" s="53"/>
      <c r="G107" s="59"/>
      <c r="H107" s="84">
        <f>H95+H33+H20+H82+H69+H56+H45</f>
        <v>25514384</v>
      </c>
      <c r="I107" s="85">
        <f>I95+I33+I20+I82+I69+I56+I45</f>
        <v>6118824</v>
      </c>
    </row>
    <row r="108" spans="1:9" ht="12.75">
      <c r="A108" s="53"/>
      <c r="B108" s="56" t="s">
        <v>42</v>
      </c>
      <c r="C108" s="53"/>
      <c r="D108" s="53"/>
      <c r="E108" s="53"/>
      <c r="F108" s="53"/>
      <c r="G108" s="59"/>
      <c r="H108" s="84">
        <f aca="true" t="shared" si="0" ref="H108:I110">H96+H34+H21+H83+H70+H57</f>
        <v>9882209</v>
      </c>
      <c r="I108" s="85">
        <f>I96+I34+I21+I83+I70+I57+I47</f>
        <v>2215105</v>
      </c>
    </row>
    <row r="109" spans="1:9" ht="12.75">
      <c r="A109" s="53"/>
      <c r="B109" s="56" t="s">
        <v>43</v>
      </c>
      <c r="C109" s="53"/>
      <c r="D109" s="53"/>
      <c r="E109" s="53"/>
      <c r="F109" s="53"/>
      <c r="G109" s="59"/>
      <c r="H109" s="84">
        <f t="shared" si="0"/>
        <v>0</v>
      </c>
      <c r="I109" s="85">
        <f t="shared" si="0"/>
        <v>0</v>
      </c>
    </row>
    <row r="110" spans="1:9" ht="24">
      <c r="A110" s="53"/>
      <c r="B110" s="63" t="s">
        <v>44</v>
      </c>
      <c r="C110" s="53"/>
      <c r="D110" s="53"/>
      <c r="E110" s="53"/>
      <c r="F110" s="53"/>
      <c r="G110" s="59"/>
      <c r="H110" s="84">
        <f t="shared" si="0"/>
        <v>15313673</v>
      </c>
      <c r="I110" s="85">
        <f>I98+I36+I23+I85+I72+I59+I48</f>
        <v>3888268</v>
      </c>
    </row>
    <row r="111" spans="1:9" ht="36">
      <c r="A111" s="53"/>
      <c r="B111" s="62" t="s">
        <v>59</v>
      </c>
      <c r="C111" s="53"/>
      <c r="D111" s="53"/>
      <c r="E111" s="53"/>
      <c r="F111" s="53"/>
      <c r="G111" s="59"/>
      <c r="H111" s="84">
        <f>H99+H37+H24+H86</f>
        <v>0</v>
      </c>
      <c r="I111" s="85">
        <f>I99+I37+I24+I86</f>
        <v>0</v>
      </c>
    </row>
    <row r="112" spans="1:9" ht="12.75">
      <c r="A112" s="64"/>
      <c r="B112" s="86"/>
      <c r="C112" s="64"/>
      <c r="D112" s="64"/>
      <c r="E112" s="64"/>
      <c r="F112" s="64"/>
      <c r="G112" s="87"/>
      <c r="H112" s="88"/>
      <c r="I112" s="89"/>
    </row>
  </sheetData>
  <sheetProtection/>
  <mergeCells count="42">
    <mergeCell ref="C75:C78"/>
    <mergeCell ref="D75:D78"/>
    <mergeCell ref="B66:B67"/>
    <mergeCell ref="B53:B54"/>
    <mergeCell ref="E38:E41"/>
    <mergeCell ref="F38:F41"/>
    <mergeCell ref="B79:B87"/>
    <mergeCell ref="C88:C91"/>
    <mergeCell ref="D88:D91"/>
    <mergeCell ref="E88:E91"/>
    <mergeCell ref="F88:F91"/>
    <mergeCell ref="B75:B76"/>
    <mergeCell ref="E26:E29"/>
    <mergeCell ref="F26:F29"/>
    <mergeCell ref="E75:E78"/>
    <mergeCell ref="F75:F78"/>
    <mergeCell ref="B77:B78"/>
    <mergeCell ref="C62:C65"/>
    <mergeCell ref="D62:D65"/>
    <mergeCell ref="C51:C54"/>
    <mergeCell ref="D51:D54"/>
    <mergeCell ref="B64:B65"/>
    <mergeCell ref="G10:H10"/>
    <mergeCell ref="I10:I11"/>
    <mergeCell ref="C13:C16"/>
    <mergeCell ref="D13:D16"/>
    <mergeCell ref="C38:C41"/>
    <mergeCell ref="D38:D41"/>
    <mergeCell ref="E13:E16"/>
    <mergeCell ref="F13:F16"/>
    <mergeCell ref="C26:C29"/>
    <mergeCell ref="D26:D29"/>
    <mergeCell ref="E50:E54"/>
    <mergeCell ref="F50:F54"/>
    <mergeCell ref="G1:I4"/>
    <mergeCell ref="A7:I7"/>
    <mergeCell ref="A10:A11"/>
    <mergeCell ref="B10:B11"/>
    <mergeCell ref="C10:C11"/>
    <mergeCell ref="D10:D11"/>
    <mergeCell ref="E10:E11"/>
    <mergeCell ref="F10:F1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110" zoomScaleSheetLayoutView="110" zoomScalePageLayoutView="0" workbookViewId="0" topLeftCell="A1">
      <selection activeCell="A5" sqref="A5:P5"/>
    </sheetView>
  </sheetViews>
  <sheetFormatPr defaultColWidth="9.00390625" defaultRowHeight="12.75"/>
  <cols>
    <col min="1" max="1" width="5.125" style="1" bestFit="1" customWidth="1"/>
    <col min="2" max="2" width="5.75390625" style="1" customWidth="1"/>
    <col min="3" max="3" width="6.625" style="1" customWidth="1"/>
    <col min="4" max="4" width="9.875" style="1" customWidth="1"/>
    <col min="5" max="5" width="10.00390625" style="1" customWidth="1"/>
    <col min="6" max="6" width="12.875" style="1" customWidth="1"/>
    <col min="7" max="7" width="9.625" style="1" customWidth="1"/>
    <col min="8" max="8" width="7.625" style="1" customWidth="1"/>
    <col min="9" max="9" width="6.25390625" style="1" customWidth="1"/>
    <col min="10" max="10" width="9.875" style="1" customWidth="1"/>
    <col min="11" max="11" width="10.375" style="0" customWidth="1"/>
    <col min="12" max="12" width="10.75390625" style="0" customWidth="1"/>
    <col min="13" max="13" width="8.625" style="0" customWidth="1"/>
    <col min="15" max="15" width="5.875" style="0" customWidth="1"/>
  </cols>
  <sheetData>
    <row r="1" spans="12:16" ht="6.75" customHeight="1">
      <c r="L1" s="169" t="s">
        <v>128</v>
      </c>
      <c r="M1" s="169"/>
      <c r="N1" s="169"/>
      <c r="O1" s="169"/>
      <c r="P1" s="169"/>
    </row>
    <row r="2" spans="12:16" ht="12.75">
      <c r="L2" s="169"/>
      <c r="M2" s="169"/>
      <c r="N2" s="169"/>
      <c r="O2" s="169"/>
      <c r="P2" s="169"/>
    </row>
    <row r="3" spans="12:16" ht="30" customHeight="1">
      <c r="L3" s="169"/>
      <c r="M3" s="169"/>
      <c r="N3" s="169"/>
      <c r="O3" s="169"/>
      <c r="P3" s="169"/>
    </row>
    <row r="4" ht="6.75" customHeight="1"/>
    <row r="5" spans="1:17" ht="36" customHeight="1">
      <c r="A5" s="115" t="s">
        <v>117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9"/>
    </row>
    <row r="6" spans="1:7" ht="6.75" customHeight="1">
      <c r="A6" s="2"/>
      <c r="B6" s="2"/>
      <c r="C6" s="2"/>
      <c r="D6" s="2"/>
      <c r="E6" s="2"/>
      <c r="F6" s="2"/>
      <c r="G6" s="2"/>
    </row>
    <row r="7" spans="1:16" s="7" customFormat="1" ht="11.25" customHeight="1">
      <c r="A7" s="10"/>
      <c r="B7" s="10"/>
      <c r="C7" s="10"/>
      <c r="D7" s="10"/>
      <c r="E7" s="10"/>
      <c r="F7" s="10"/>
      <c r="G7" s="9"/>
      <c r="H7" s="9"/>
      <c r="I7" s="9"/>
      <c r="J7" s="9"/>
      <c r="K7" s="9"/>
      <c r="L7" s="8"/>
      <c r="M7" s="8"/>
      <c r="N7" s="8"/>
      <c r="O7" s="8"/>
      <c r="P7" s="11" t="s">
        <v>14</v>
      </c>
    </row>
    <row r="8" spans="1:16" s="7" customFormat="1" ht="12.75">
      <c r="A8" s="154" t="s">
        <v>1</v>
      </c>
      <c r="B8" s="154" t="s">
        <v>2</v>
      </c>
      <c r="C8" s="154" t="s">
        <v>3</v>
      </c>
      <c r="D8" s="154" t="s">
        <v>39</v>
      </c>
      <c r="E8" s="161" t="s">
        <v>115</v>
      </c>
      <c r="F8" s="164" t="s">
        <v>50</v>
      </c>
      <c r="G8" s="165"/>
      <c r="H8" s="165"/>
      <c r="I8" s="165"/>
      <c r="J8" s="165"/>
      <c r="K8" s="165"/>
      <c r="L8" s="165"/>
      <c r="M8" s="165"/>
      <c r="N8" s="165"/>
      <c r="O8" s="165"/>
      <c r="P8" s="166"/>
    </row>
    <row r="9" spans="1:16" s="7" customFormat="1" ht="12.75">
      <c r="A9" s="155"/>
      <c r="B9" s="155"/>
      <c r="C9" s="155"/>
      <c r="D9" s="155"/>
      <c r="E9" s="162"/>
      <c r="F9" s="161" t="s">
        <v>9</v>
      </c>
      <c r="G9" s="167" t="s">
        <v>50</v>
      </c>
      <c r="H9" s="167"/>
      <c r="I9" s="167"/>
      <c r="J9" s="167"/>
      <c r="K9" s="167"/>
      <c r="L9" s="161" t="s">
        <v>10</v>
      </c>
      <c r="M9" s="170" t="s">
        <v>50</v>
      </c>
      <c r="N9" s="171"/>
      <c r="O9" s="171"/>
      <c r="P9" s="172"/>
    </row>
    <row r="10" spans="1:16" s="7" customFormat="1" ht="25.5" customHeight="1">
      <c r="A10" s="155"/>
      <c r="B10" s="155"/>
      <c r="C10" s="155"/>
      <c r="D10" s="155"/>
      <c r="E10" s="162"/>
      <c r="F10" s="162"/>
      <c r="G10" s="157" t="s">
        <v>33</v>
      </c>
      <c r="H10" s="158"/>
      <c r="I10" s="159" t="s">
        <v>35</v>
      </c>
      <c r="J10" s="159" t="s">
        <v>36</v>
      </c>
      <c r="K10" s="159" t="s">
        <v>37</v>
      </c>
      <c r="L10" s="162"/>
      <c r="M10" s="157" t="s">
        <v>38</v>
      </c>
      <c r="N10" s="18" t="s">
        <v>4</v>
      </c>
      <c r="O10" s="168" t="s">
        <v>40</v>
      </c>
      <c r="P10" s="168" t="s">
        <v>57</v>
      </c>
    </row>
    <row r="11" spans="1:16" s="7" customFormat="1" ht="84">
      <c r="A11" s="156"/>
      <c r="B11" s="156"/>
      <c r="C11" s="156"/>
      <c r="D11" s="156"/>
      <c r="E11" s="163"/>
      <c r="F11" s="163"/>
      <c r="G11" s="15" t="s">
        <v>51</v>
      </c>
      <c r="H11" s="15" t="s">
        <v>34</v>
      </c>
      <c r="I11" s="160"/>
      <c r="J11" s="160"/>
      <c r="K11" s="160"/>
      <c r="L11" s="163"/>
      <c r="M11" s="168"/>
      <c r="N11" s="17" t="s">
        <v>52</v>
      </c>
      <c r="O11" s="168"/>
      <c r="P11" s="168"/>
    </row>
    <row r="12" spans="1:16" s="7" customFormat="1" ht="6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  <c r="P12" s="12">
        <v>16</v>
      </c>
    </row>
    <row r="13" spans="1:16" s="7" customFormat="1" ht="12.75">
      <c r="A13" s="13">
        <v>750</v>
      </c>
      <c r="B13" s="13">
        <v>75011</v>
      </c>
      <c r="C13" s="13">
        <v>2010</v>
      </c>
      <c r="D13" s="21">
        <v>123428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</row>
    <row r="14" spans="1:16" s="7" customFormat="1" ht="12.75">
      <c r="A14" s="20">
        <v>750</v>
      </c>
      <c r="B14" s="20">
        <v>75011</v>
      </c>
      <c r="C14" s="20">
        <v>4010</v>
      </c>
      <c r="D14" s="23">
        <v>0</v>
      </c>
      <c r="E14" s="23">
        <v>104920</v>
      </c>
      <c r="F14" s="23">
        <v>104920</v>
      </c>
      <c r="G14" s="23">
        <v>104920</v>
      </c>
      <c r="H14" s="23">
        <v>0</v>
      </c>
      <c r="I14" s="23">
        <v>0</v>
      </c>
      <c r="J14" s="23">
        <v>0</v>
      </c>
      <c r="K14" s="23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</row>
    <row r="15" spans="1:16" s="7" customFormat="1" ht="12.75">
      <c r="A15" s="20">
        <v>750</v>
      </c>
      <c r="B15" s="20">
        <v>75011</v>
      </c>
      <c r="C15" s="20">
        <v>4110</v>
      </c>
      <c r="D15" s="23">
        <v>0</v>
      </c>
      <c r="E15" s="23">
        <v>15938</v>
      </c>
      <c r="F15" s="23">
        <v>15938</v>
      </c>
      <c r="G15" s="23">
        <v>15938</v>
      </c>
      <c r="H15" s="23">
        <v>0</v>
      </c>
      <c r="I15" s="23">
        <v>0</v>
      </c>
      <c r="J15" s="23">
        <v>0</v>
      </c>
      <c r="K15" s="23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</row>
    <row r="16" spans="1:16" s="7" customFormat="1" ht="12.75">
      <c r="A16" s="20">
        <v>750</v>
      </c>
      <c r="B16" s="20">
        <v>75011</v>
      </c>
      <c r="C16" s="20">
        <v>4120</v>
      </c>
      <c r="D16" s="23">
        <v>0</v>
      </c>
      <c r="E16" s="23">
        <v>2570</v>
      </c>
      <c r="F16" s="23">
        <v>2570</v>
      </c>
      <c r="G16" s="23">
        <v>2570</v>
      </c>
      <c r="H16" s="23">
        <v>0</v>
      </c>
      <c r="I16" s="23">
        <v>0</v>
      </c>
      <c r="J16" s="23">
        <v>0</v>
      </c>
      <c r="K16" s="23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</row>
    <row r="17" spans="1:16" s="7" customFormat="1" ht="12.75">
      <c r="A17" s="20">
        <v>751</v>
      </c>
      <c r="B17" s="20">
        <v>75101</v>
      </c>
      <c r="C17" s="20">
        <v>2010</v>
      </c>
      <c r="D17" s="23">
        <v>3842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</row>
    <row r="18" spans="1:16" s="7" customFormat="1" ht="12.75">
      <c r="A18" s="20">
        <v>751</v>
      </c>
      <c r="B18" s="20">
        <v>75101</v>
      </c>
      <c r="C18" s="20">
        <v>4010</v>
      </c>
      <c r="D18" s="23">
        <v>0</v>
      </c>
      <c r="E18" s="23">
        <v>3265</v>
      </c>
      <c r="F18" s="23">
        <v>3265</v>
      </c>
      <c r="G18" s="23">
        <v>3265</v>
      </c>
      <c r="H18" s="23">
        <v>0</v>
      </c>
      <c r="I18" s="23">
        <v>0</v>
      </c>
      <c r="J18" s="23">
        <v>0</v>
      </c>
      <c r="K18" s="23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</row>
    <row r="19" spans="1:16" s="7" customFormat="1" ht="12.75">
      <c r="A19" s="20">
        <v>751</v>
      </c>
      <c r="B19" s="20">
        <v>75101</v>
      </c>
      <c r="C19" s="20">
        <v>4110</v>
      </c>
      <c r="D19" s="23">
        <v>0</v>
      </c>
      <c r="E19" s="23">
        <v>497</v>
      </c>
      <c r="F19" s="23">
        <v>497</v>
      </c>
      <c r="G19" s="23">
        <v>497</v>
      </c>
      <c r="H19" s="23">
        <v>0</v>
      </c>
      <c r="I19" s="23">
        <v>0</v>
      </c>
      <c r="J19" s="23">
        <v>0</v>
      </c>
      <c r="K19" s="23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</row>
    <row r="20" spans="1:16" s="7" customFormat="1" ht="12.75">
      <c r="A20" s="20">
        <v>751</v>
      </c>
      <c r="B20" s="20">
        <v>75101</v>
      </c>
      <c r="C20" s="20">
        <v>4120</v>
      </c>
      <c r="D20" s="23">
        <v>0</v>
      </c>
      <c r="E20" s="23">
        <v>80</v>
      </c>
      <c r="F20" s="23">
        <v>80</v>
      </c>
      <c r="G20" s="23">
        <v>80</v>
      </c>
      <c r="H20" s="23">
        <v>0</v>
      </c>
      <c r="I20" s="23">
        <v>0</v>
      </c>
      <c r="J20" s="23">
        <v>0</v>
      </c>
      <c r="K20" s="23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</row>
    <row r="21" spans="1:16" s="7" customFormat="1" ht="12.75">
      <c r="A21" s="20">
        <v>754</v>
      </c>
      <c r="B21" s="20">
        <v>75414</v>
      </c>
      <c r="C21" s="20">
        <v>6310</v>
      </c>
      <c r="D21" s="23">
        <v>20000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</row>
    <row r="22" spans="1:16" s="7" customFormat="1" ht="12.75">
      <c r="A22" s="20">
        <v>754</v>
      </c>
      <c r="B22" s="20">
        <v>75414</v>
      </c>
      <c r="C22" s="20">
        <v>6060</v>
      </c>
      <c r="D22" s="23">
        <v>0</v>
      </c>
      <c r="E22" s="23">
        <v>20000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4">
        <v>20000</v>
      </c>
      <c r="M22" s="24">
        <v>20000</v>
      </c>
      <c r="N22" s="24">
        <v>0</v>
      </c>
      <c r="O22" s="24">
        <v>0</v>
      </c>
      <c r="P22" s="24">
        <v>0</v>
      </c>
    </row>
    <row r="23" spans="1:16" s="7" customFormat="1" ht="12.75">
      <c r="A23" s="20">
        <v>852</v>
      </c>
      <c r="B23" s="20">
        <v>85212</v>
      </c>
      <c r="C23" s="20">
        <v>2010</v>
      </c>
      <c r="D23" s="23">
        <v>7421057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</row>
    <row r="24" spans="1:16" s="7" customFormat="1" ht="12.75">
      <c r="A24" s="20">
        <v>852</v>
      </c>
      <c r="B24" s="20">
        <v>85212</v>
      </c>
      <c r="C24" s="20">
        <v>3110</v>
      </c>
      <c r="D24" s="23">
        <v>0</v>
      </c>
      <c r="E24" s="23">
        <v>7114910</v>
      </c>
      <c r="F24" s="23">
        <v>7114910</v>
      </c>
      <c r="G24" s="23">
        <v>0</v>
      </c>
      <c r="H24" s="23">
        <v>0</v>
      </c>
      <c r="I24" s="23">
        <v>0</v>
      </c>
      <c r="J24" s="23">
        <v>7114910</v>
      </c>
      <c r="K24" s="23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</row>
    <row r="25" spans="1:16" s="7" customFormat="1" ht="12.75">
      <c r="A25" s="20">
        <v>852</v>
      </c>
      <c r="B25" s="20">
        <v>85212</v>
      </c>
      <c r="C25" s="20">
        <v>4010</v>
      </c>
      <c r="D25" s="23">
        <v>0</v>
      </c>
      <c r="E25" s="23">
        <v>130592</v>
      </c>
      <c r="F25" s="23">
        <v>130592</v>
      </c>
      <c r="G25" s="23">
        <v>130592</v>
      </c>
      <c r="H25" s="23">
        <v>0</v>
      </c>
      <c r="I25" s="23">
        <v>0</v>
      </c>
      <c r="J25" s="23">
        <v>0</v>
      </c>
      <c r="K25" s="23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</row>
    <row r="26" spans="1:16" s="7" customFormat="1" ht="12.75">
      <c r="A26" s="20">
        <v>852</v>
      </c>
      <c r="B26" s="20">
        <v>85212</v>
      </c>
      <c r="C26" s="20">
        <v>4040</v>
      </c>
      <c r="D26" s="23">
        <v>0</v>
      </c>
      <c r="E26" s="23">
        <v>8140</v>
      </c>
      <c r="F26" s="23">
        <v>8140</v>
      </c>
      <c r="G26" s="23">
        <v>8140</v>
      </c>
      <c r="H26" s="23">
        <v>0</v>
      </c>
      <c r="I26" s="23">
        <v>0</v>
      </c>
      <c r="J26" s="23">
        <v>0</v>
      </c>
      <c r="K26" s="23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</row>
    <row r="27" spans="1:16" s="7" customFormat="1" ht="12.75">
      <c r="A27" s="20">
        <v>852</v>
      </c>
      <c r="B27" s="20">
        <v>85212</v>
      </c>
      <c r="C27" s="14">
        <v>4110</v>
      </c>
      <c r="D27" s="23">
        <v>0</v>
      </c>
      <c r="E27" s="23">
        <v>110632</v>
      </c>
      <c r="F27" s="23">
        <v>110632</v>
      </c>
      <c r="G27" s="23">
        <v>110632</v>
      </c>
      <c r="H27" s="23">
        <v>0</v>
      </c>
      <c r="I27" s="25">
        <v>0</v>
      </c>
      <c r="J27" s="25">
        <v>0</v>
      </c>
      <c r="K27" s="25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</row>
    <row r="28" spans="1:16" s="7" customFormat="1" ht="12.75">
      <c r="A28" s="20">
        <v>852</v>
      </c>
      <c r="B28" s="20">
        <v>85212</v>
      </c>
      <c r="C28" s="14">
        <v>4120</v>
      </c>
      <c r="D28" s="23">
        <v>0</v>
      </c>
      <c r="E28" s="25">
        <v>3213</v>
      </c>
      <c r="F28" s="25">
        <v>3213</v>
      </c>
      <c r="G28" s="25">
        <v>3213</v>
      </c>
      <c r="H28" s="23">
        <v>0</v>
      </c>
      <c r="I28" s="25">
        <v>0</v>
      </c>
      <c r="J28" s="25">
        <v>0</v>
      </c>
      <c r="K28" s="25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</row>
    <row r="29" spans="1:16" s="7" customFormat="1" ht="12.75">
      <c r="A29" s="20">
        <v>852</v>
      </c>
      <c r="B29" s="20">
        <v>85212</v>
      </c>
      <c r="C29" s="14">
        <v>4170</v>
      </c>
      <c r="D29" s="23">
        <v>0</v>
      </c>
      <c r="E29" s="25">
        <v>2760</v>
      </c>
      <c r="F29" s="25">
        <v>2760</v>
      </c>
      <c r="G29" s="25">
        <v>2760</v>
      </c>
      <c r="H29" s="23">
        <v>0</v>
      </c>
      <c r="I29" s="25">
        <v>0</v>
      </c>
      <c r="J29" s="25">
        <v>0</v>
      </c>
      <c r="K29" s="25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</row>
    <row r="30" spans="1:16" s="7" customFormat="1" ht="12.75">
      <c r="A30" s="20">
        <v>852</v>
      </c>
      <c r="B30" s="20">
        <v>85212</v>
      </c>
      <c r="C30" s="14">
        <v>4210</v>
      </c>
      <c r="D30" s="23">
        <v>0</v>
      </c>
      <c r="E30" s="25">
        <v>8700</v>
      </c>
      <c r="F30" s="25">
        <v>8700</v>
      </c>
      <c r="G30" s="25">
        <v>0</v>
      </c>
      <c r="H30" s="25">
        <v>8700</v>
      </c>
      <c r="I30" s="25">
        <v>0</v>
      </c>
      <c r="J30" s="25">
        <v>0</v>
      </c>
      <c r="K30" s="25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</row>
    <row r="31" spans="1:16" s="7" customFormat="1" ht="12.75">
      <c r="A31" s="20">
        <v>852</v>
      </c>
      <c r="B31" s="20">
        <v>85212</v>
      </c>
      <c r="C31" s="14">
        <v>4300</v>
      </c>
      <c r="D31" s="23">
        <v>0</v>
      </c>
      <c r="E31" s="25">
        <v>26000</v>
      </c>
      <c r="F31" s="25">
        <v>26000</v>
      </c>
      <c r="G31" s="25">
        <v>0</v>
      </c>
      <c r="H31" s="25">
        <v>26000</v>
      </c>
      <c r="I31" s="25">
        <v>0</v>
      </c>
      <c r="J31" s="25">
        <v>0</v>
      </c>
      <c r="K31" s="25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</row>
    <row r="32" spans="1:16" s="7" customFormat="1" ht="12.75">
      <c r="A32" s="20">
        <v>852</v>
      </c>
      <c r="B32" s="20">
        <v>85212</v>
      </c>
      <c r="C32" s="14">
        <v>4370</v>
      </c>
      <c r="D32" s="23">
        <v>0</v>
      </c>
      <c r="E32" s="25">
        <v>3790</v>
      </c>
      <c r="F32" s="25">
        <v>3790</v>
      </c>
      <c r="G32" s="25">
        <v>0</v>
      </c>
      <c r="H32" s="25">
        <v>3790</v>
      </c>
      <c r="I32" s="25">
        <v>0</v>
      </c>
      <c r="J32" s="25">
        <v>0</v>
      </c>
      <c r="K32" s="25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</row>
    <row r="33" spans="1:16" s="7" customFormat="1" ht="12.75">
      <c r="A33" s="20">
        <v>852</v>
      </c>
      <c r="B33" s="20">
        <v>85212</v>
      </c>
      <c r="C33" s="14">
        <v>4440</v>
      </c>
      <c r="D33" s="23">
        <v>0</v>
      </c>
      <c r="E33" s="25">
        <v>4400</v>
      </c>
      <c r="F33" s="25">
        <v>4400</v>
      </c>
      <c r="G33" s="25">
        <v>0</v>
      </c>
      <c r="H33" s="25">
        <v>4400</v>
      </c>
      <c r="I33" s="25">
        <v>0</v>
      </c>
      <c r="J33" s="25">
        <v>0</v>
      </c>
      <c r="K33" s="25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</row>
    <row r="34" spans="1:16" s="7" customFormat="1" ht="12.75">
      <c r="A34" s="20">
        <v>852</v>
      </c>
      <c r="B34" s="20">
        <v>85212</v>
      </c>
      <c r="C34" s="14">
        <v>4610</v>
      </c>
      <c r="D34" s="23">
        <v>0</v>
      </c>
      <c r="E34" s="25">
        <v>4500</v>
      </c>
      <c r="F34" s="25">
        <v>4500</v>
      </c>
      <c r="G34" s="25">
        <v>0</v>
      </c>
      <c r="H34" s="25">
        <v>4500</v>
      </c>
      <c r="I34" s="25">
        <v>0</v>
      </c>
      <c r="J34" s="25">
        <v>0</v>
      </c>
      <c r="K34" s="25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</row>
    <row r="35" spans="1:16" s="7" customFormat="1" ht="12.75">
      <c r="A35" s="20">
        <v>852</v>
      </c>
      <c r="B35" s="20">
        <v>85212</v>
      </c>
      <c r="C35" s="14">
        <v>4700</v>
      </c>
      <c r="D35" s="23">
        <v>0</v>
      </c>
      <c r="E35" s="25">
        <v>3420</v>
      </c>
      <c r="F35" s="25">
        <v>3420</v>
      </c>
      <c r="G35" s="25">
        <v>0</v>
      </c>
      <c r="H35" s="25">
        <v>3420</v>
      </c>
      <c r="I35" s="25">
        <v>0</v>
      </c>
      <c r="J35" s="25">
        <v>0</v>
      </c>
      <c r="K35" s="25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</row>
    <row r="36" spans="1:16" s="7" customFormat="1" ht="12.75">
      <c r="A36" s="14">
        <v>852</v>
      </c>
      <c r="B36" s="14">
        <v>85213</v>
      </c>
      <c r="C36" s="14">
        <v>2010</v>
      </c>
      <c r="D36" s="25">
        <v>11843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</row>
    <row r="37" spans="1:16" s="7" customFormat="1" ht="12.75">
      <c r="A37" s="14">
        <v>852</v>
      </c>
      <c r="B37" s="14">
        <v>85213</v>
      </c>
      <c r="C37" s="14">
        <v>4130</v>
      </c>
      <c r="D37" s="25">
        <v>0</v>
      </c>
      <c r="E37" s="25">
        <v>11843</v>
      </c>
      <c r="F37" s="25">
        <v>11843</v>
      </c>
      <c r="G37" s="25">
        <v>0</v>
      </c>
      <c r="H37" s="25">
        <v>11843</v>
      </c>
      <c r="I37" s="25">
        <v>0</v>
      </c>
      <c r="J37" s="25">
        <v>0</v>
      </c>
      <c r="K37" s="25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</row>
    <row r="38" spans="1:16" s="7" customFormat="1" ht="12.75">
      <c r="A38" s="14">
        <v>852</v>
      </c>
      <c r="B38" s="14">
        <v>85228</v>
      </c>
      <c r="C38" s="14">
        <v>2010</v>
      </c>
      <c r="D38" s="25">
        <v>39600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</row>
    <row r="39" spans="1:16" s="7" customFormat="1" ht="12.75">
      <c r="A39" s="14">
        <v>852</v>
      </c>
      <c r="B39" s="14">
        <v>85228</v>
      </c>
      <c r="C39" s="14">
        <v>3020</v>
      </c>
      <c r="D39" s="25">
        <v>0</v>
      </c>
      <c r="E39" s="25">
        <v>150</v>
      </c>
      <c r="F39" s="25">
        <v>150</v>
      </c>
      <c r="G39" s="25">
        <v>0</v>
      </c>
      <c r="H39" s="25">
        <v>0</v>
      </c>
      <c r="I39" s="25">
        <v>0</v>
      </c>
      <c r="J39" s="25">
        <v>150</v>
      </c>
      <c r="K39" s="25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</row>
    <row r="40" spans="1:16" s="7" customFormat="1" ht="12.75">
      <c r="A40" s="14">
        <v>852</v>
      </c>
      <c r="B40" s="14">
        <v>85228</v>
      </c>
      <c r="C40" s="14">
        <v>4010</v>
      </c>
      <c r="D40" s="25">
        <v>0</v>
      </c>
      <c r="E40" s="25">
        <v>21600</v>
      </c>
      <c r="F40" s="25">
        <v>21600</v>
      </c>
      <c r="G40" s="25">
        <v>21600</v>
      </c>
      <c r="H40" s="25">
        <v>0</v>
      </c>
      <c r="I40" s="25">
        <v>0</v>
      </c>
      <c r="J40" s="25">
        <v>0</v>
      </c>
      <c r="K40" s="25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</row>
    <row r="41" spans="1:16" s="7" customFormat="1" ht="12.75">
      <c r="A41" s="14">
        <v>852</v>
      </c>
      <c r="B41" s="14">
        <v>85228</v>
      </c>
      <c r="C41" s="14">
        <v>4040</v>
      </c>
      <c r="D41" s="25">
        <v>0</v>
      </c>
      <c r="E41" s="25">
        <v>1632</v>
      </c>
      <c r="F41" s="25">
        <v>1632</v>
      </c>
      <c r="G41" s="25">
        <v>1632</v>
      </c>
      <c r="H41" s="25">
        <v>0</v>
      </c>
      <c r="I41" s="25">
        <v>0</v>
      </c>
      <c r="J41" s="25">
        <v>0</v>
      </c>
      <c r="K41" s="25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</row>
    <row r="42" spans="1:16" s="7" customFormat="1" ht="12.75">
      <c r="A42" s="14">
        <v>852</v>
      </c>
      <c r="B42" s="14">
        <v>85228</v>
      </c>
      <c r="C42" s="14">
        <v>4110</v>
      </c>
      <c r="D42" s="25">
        <v>0</v>
      </c>
      <c r="E42" s="25">
        <v>3654</v>
      </c>
      <c r="F42" s="25">
        <v>3654</v>
      </c>
      <c r="G42" s="25">
        <v>3654</v>
      </c>
      <c r="H42" s="25">
        <v>0</v>
      </c>
      <c r="I42" s="25">
        <v>0</v>
      </c>
      <c r="J42" s="25">
        <v>0</v>
      </c>
      <c r="K42" s="25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</row>
    <row r="43" spans="1:16" s="7" customFormat="1" ht="12.75">
      <c r="A43" s="14">
        <v>852</v>
      </c>
      <c r="B43" s="14">
        <v>85228</v>
      </c>
      <c r="C43" s="14">
        <v>4120</v>
      </c>
      <c r="D43" s="25">
        <v>0</v>
      </c>
      <c r="E43" s="25">
        <v>569</v>
      </c>
      <c r="F43" s="25">
        <v>569</v>
      </c>
      <c r="G43" s="25">
        <v>569</v>
      </c>
      <c r="H43" s="25">
        <v>0</v>
      </c>
      <c r="I43" s="25">
        <v>0</v>
      </c>
      <c r="J43" s="25">
        <v>0</v>
      </c>
      <c r="K43" s="25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</row>
    <row r="44" spans="1:16" s="7" customFormat="1" ht="12.75">
      <c r="A44" s="14">
        <v>852</v>
      </c>
      <c r="B44" s="14">
        <v>85228</v>
      </c>
      <c r="C44" s="14">
        <v>4300</v>
      </c>
      <c r="D44" s="25">
        <v>0</v>
      </c>
      <c r="E44" s="25">
        <v>10795</v>
      </c>
      <c r="F44" s="25">
        <v>10795</v>
      </c>
      <c r="G44" s="25">
        <v>0</v>
      </c>
      <c r="H44" s="25">
        <v>10795</v>
      </c>
      <c r="I44" s="25">
        <v>0</v>
      </c>
      <c r="J44" s="25">
        <v>0</v>
      </c>
      <c r="K44" s="25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</row>
    <row r="45" spans="1:16" s="7" customFormat="1" ht="12.75">
      <c r="A45" s="14">
        <v>852</v>
      </c>
      <c r="B45" s="14">
        <v>85228</v>
      </c>
      <c r="C45" s="14">
        <v>4440</v>
      </c>
      <c r="D45" s="25">
        <v>0</v>
      </c>
      <c r="E45" s="25">
        <v>1200</v>
      </c>
      <c r="F45" s="25">
        <v>1200</v>
      </c>
      <c r="G45" s="25">
        <v>0</v>
      </c>
      <c r="H45" s="25">
        <v>1200</v>
      </c>
      <c r="I45" s="25">
        <v>0</v>
      </c>
      <c r="J45" s="25">
        <v>0</v>
      </c>
      <c r="K45" s="25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</row>
    <row r="46" spans="1:16" ht="12.75">
      <c r="A46" s="151" t="s">
        <v>28</v>
      </c>
      <c r="B46" s="152"/>
      <c r="C46" s="153"/>
      <c r="D46" s="27">
        <f aca="true" t="shared" si="0" ref="D46:J46">SUM(D13:D45)</f>
        <v>7619770</v>
      </c>
      <c r="E46" s="27">
        <f t="shared" si="0"/>
        <v>7619770</v>
      </c>
      <c r="F46" s="27">
        <f t="shared" si="0"/>
        <v>7599770</v>
      </c>
      <c r="G46" s="27">
        <f t="shared" si="0"/>
        <v>410062</v>
      </c>
      <c r="H46" s="27">
        <f t="shared" si="0"/>
        <v>74648</v>
      </c>
      <c r="I46" s="27">
        <f t="shared" si="0"/>
        <v>0</v>
      </c>
      <c r="J46" s="27">
        <f t="shared" si="0"/>
        <v>7115060</v>
      </c>
      <c r="K46" s="27">
        <f aca="true" t="shared" si="1" ref="K46:P46">SUM(K13:K45)</f>
        <v>0</v>
      </c>
      <c r="L46" s="27">
        <f t="shared" si="1"/>
        <v>20000</v>
      </c>
      <c r="M46" s="27">
        <f t="shared" si="1"/>
        <v>20000</v>
      </c>
      <c r="N46" s="27">
        <f t="shared" si="1"/>
        <v>0</v>
      </c>
      <c r="O46" s="27">
        <f t="shared" si="1"/>
        <v>0</v>
      </c>
      <c r="P46" s="27">
        <f t="shared" si="1"/>
        <v>0</v>
      </c>
    </row>
    <row r="48" ht="12.75">
      <c r="F48" s="28"/>
    </row>
    <row r="49" ht="12.75">
      <c r="E49" s="28"/>
    </row>
  </sheetData>
  <sheetProtection/>
  <mergeCells count="20">
    <mergeCell ref="E8:E11"/>
    <mergeCell ref="F8:P8"/>
    <mergeCell ref="F9:F11"/>
    <mergeCell ref="G9:K9"/>
    <mergeCell ref="P10:P11"/>
    <mergeCell ref="L1:P3"/>
    <mergeCell ref="L9:L11"/>
    <mergeCell ref="M9:P9"/>
    <mergeCell ref="M10:M11"/>
    <mergeCell ref="O10:O11"/>
    <mergeCell ref="A46:C46"/>
    <mergeCell ref="A5:P5"/>
    <mergeCell ref="A8:A11"/>
    <mergeCell ref="B8:B11"/>
    <mergeCell ref="C8:C11"/>
    <mergeCell ref="D8:D11"/>
    <mergeCell ref="G10:H10"/>
    <mergeCell ref="I10:I11"/>
    <mergeCell ref="J10:J11"/>
    <mergeCell ref="K10:K11"/>
  </mergeCells>
  <printOptions horizontalCentered="1"/>
  <pageMargins left="0.3937007874015748" right="0.3937007874015748" top="0.5118110236220472" bottom="0.15748031496062992" header="0.5118110236220472" footer="0.275590551181102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Mirosława Ciesielska</cp:lastModifiedBy>
  <cp:lastPrinted>2012-01-31T07:36:45Z</cp:lastPrinted>
  <dcterms:created xsi:type="dcterms:W3CDTF">1998-12-09T13:02:10Z</dcterms:created>
  <dcterms:modified xsi:type="dcterms:W3CDTF">2012-02-10T09:00:57Z</dcterms:modified>
  <cp:category/>
  <cp:version/>
  <cp:contentType/>
  <cp:contentStatus/>
</cp:coreProperties>
</file>