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<sst xmlns="http://schemas.openxmlformats.org/spreadsheetml/2006/main" count="179" uniqueCount="152">
  <si>
    <t>0470</t>
  </si>
  <si>
    <t xml:space="preserve">Wpływy z opłat za zarząd, użytkowanie i użytkowanie wieczyste nieruchomości </t>
  </si>
  <si>
    <t>Klasyfikacja budżetowa</t>
  </si>
  <si>
    <t>Nazwa</t>
  </si>
  <si>
    <t>Plan wydatków budżetowych</t>
  </si>
  <si>
    <t>Uzasadnienie zmian</t>
  </si>
  <si>
    <t>Zwiększenie w złotych</t>
  </si>
  <si>
    <t>Zmniejszenie w złotych</t>
  </si>
  <si>
    <t>900</t>
  </si>
  <si>
    <t>90015</t>
  </si>
  <si>
    <t>600</t>
  </si>
  <si>
    <t>60016</t>
  </si>
  <si>
    <t>801</t>
  </si>
  <si>
    <t>80101</t>
  </si>
  <si>
    <t>Wydatki inwestycyjne jednostek budżetowych</t>
  </si>
  <si>
    <t>Transport i łączność</t>
  </si>
  <si>
    <t>Drogi publiczne gminne</t>
  </si>
  <si>
    <t>Oświata i wychowanie</t>
  </si>
  <si>
    <t>Szkoły podstawowe</t>
  </si>
  <si>
    <t>Zakup materiałów i wyposażenia</t>
  </si>
  <si>
    <t>Gospodarka komunalna i ochrona środowiska</t>
  </si>
  <si>
    <t>Oświetlenie ulic, placów i dróg</t>
  </si>
  <si>
    <t>Razem</t>
  </si>
  <si>
    <t xml:space="preserve">                                  </t>
  </si>
  <si>
    <t>§</t>
  </si>
  <si>
    <t>Dział</t>
  </si>
  <si>
    <t>Rozdział</t>
  </si>
  <si>
    <t>Plan dochodów budżetowych</t>
  </si>
  <si>
    <t>80110</t>
  </si>
  <si>
    <t>Gimnazja</t>
  </si>
  <si>
    <t>756</t>
  </si>
  <si>
    <t>926</t>
  </si>
  <si>
    <t>Kultura fizyczna i sport</t>
  </si>
  <si>
    <t>852</t>
  </si>
  <si>
    <t>Pomoc społeczna</t>
  </si>
  <si>
    <t>Pozostała działalność</t>
  </si>
  <si>
    <t>921</t>
  </si>
  <si>
    <t>Kultura i ochrona dziedzictwa narodowego</t>
  </si>
  <si>
    <t>92109</t>
  </si>
  <si>
    <t>Domy i ośrodki kultury, świetlice i kluby</t>
  </si>
  <si>
    <t>750</t>
  </si>
  <si>
    <t>0970</t>
  </si>
  <si>
    <t>Administracja publiczna</t>
  </si>
  <si>
    <t>Wpływy z różnych dochodów</t>
  </si>
  <si>
    <t>Zakup usług pozostałych</t>
  </si>
  <si>
    <t>75095</t>
  </si>
  <si>
    <t>700</t>
  </si>
  <si>
    <t>75618</t>
  </si>
  <si>
    <t>Gospodarka mieszkaniowa</t>
  </si>
  <si>
    <t>Dochody od osób prawnych, od osób fizycznych i od innych jednostek nieposiadających osobowości prawnej oraz wydatki związane z ich poborem</t>
  </si>
  <si>
    <t>Dochody ponadplanowe</t>
  </si>
  <si>
    <t>Wynagrodzenia bezosobowe</t>
  </si>
  <si>
    <t>92695</t>
  </si>
  <si>
    <t>754</t>
  </si>
  <si>
    <t>75412</t>
  </si>
  <si>
    <t>2310</t>
  </si>
  <si>
    <t>4210</t>
  </si>
  <si>
    <t>70005</t>
  </si>
  <si>
    <t>Gospodarka gruntami i nieruchomościami</t>
  </si>
  <si>
    <t>6050</t>
  </si>
  <si>
    <t>010</t>
  </si>
  <si>
    <t>01010</t>
  </si>
  <si>
    <t>90095</t>
  </si>
  <si>
    <t>Rolnictwo i łowiectwo</t>
  </si>
  <si>
    <t>Infrastruktura wodociągowa i sanitacyjna wsi</t>
  </si>
  <si>
    <t>Bezpieczeństwo publiczne i ochrona przeciwpożarowa</t>
  </si>
  <si>
    <t>Ochotnicze straże pożarne</t>
  </si>
  <si>
    <t>90005</t>
  </si>
  <si>
    <t>Ochrona powietrza atmosferycznego i klimatu</t>
  </si>
  <si>
    <t>Pismo Miejskiego Ośrodka Sprtu i Rekreacji w Pińczowie z dnia 29.06.2007 znak MOSiR/80/07</t>
  </si>
  <si>
    <t>85295</t>
  </si>
  <si>
    <t>758</t>
  </si>
  <si>
    <t>75801</t>
  </si>
  <si>
    <t>2920</t>
  </si>
  <si>
    <t xml:space="preserve">Różne rozliczenia </t>
  </si>
  <si>
    <t>Cześć oświatowa sybwencji ogólnej dla jednostek samrządu terytorialnego</t>
  </si>
  <si>
    <t>Subwencje ogólne z budżetu państwa</t>
  </si>
  <si>
    <t>PismoMinistra Finansów z dnia 27.06.2007 znak ST5-4822-4g/2007</t>
  </si>
  <si>
    <t>75023</t>
  </si>
  <si>
    <t>3030</t>
  </si>
  <si>
    <t>Pismo Wydziału Organizacyjno-Obywatelskiego z dnia 01.08.2007 znak OB..0717/34/07</t>
  </si>
  <si>
    <t>0750</t>
  </si>
  <si>
    <t>0760</t>
  </si>
  <si>
    <t>0460</t>
  </si>
  <si>
    <t>0580</t>
  </si>
  <si>
    <t>75615</t>
  </si>
  <si>
    <t>0310</t>
  </si>
  <si>
    <t>75616</t>
  </si>
  <si>
    <t>75818</t>
  </si>
  <si>
    <t>4810</t>
  </si>
  <si>
    <t>4010</t>
  </si>
  <si>
    <t>4110</t>
  </si>
  <si>
    <t>4120</t>
  </si>
  <si>
    <t>Dotacja podmiotowa z budżetu dla samorządowej instytucji kultury</t>
  </si>
  <si>
    <t>Pismo Pińczowskiego Samorządowego Centrum Kultury z dnia 14.06.2007 znak PSCK 215/2007</t>
  </si>
  <si>
    <t>60013</t>
  </si>
  <si>
    <t>Pismo Wydziału Inwestycji znak I.3040/8/07 z dnia 31.07.2007</t>
  </si>
  <si>
    <t>92120</t>
  </si>
  <si>
    <t>70095</t>
  </si>
  <si>
    <t>70004</t>
  </si>
  <si>
    <t>2320</t>
  </si>
  <si>
    <t>757</t>
  </si>
  <si>
    <t>75704</t>
  </si>
  <si>
    <t>8020</t>
  </si>
  <si>
    <t>Pismo Wydziału Inwestycji znak I.3040/8/07 z dnia 31.07.2007 - środki na zadanie: "Wodociąg Borków"</t>
  </si>
  <si>
    <t>Pismo Wydziału Inwestycji znak I.3040/8/07 z dnia 31.07.2007 środki na zadanie "Remont dachów na osiedlu Gacki</t>
  </si>
  <si>
    <t>Zakup usług remontowych</t>
  </si>
  <si>
    <t>Drogi publiczne wojewódzkie</t>
  </si>
  <si>
    <t>Zmiana klasyfikacji budżetowej</t>
  </si>
  <si>
    <t>Urealnienie planu</t>
  </si>
  <si>
    <t>Zakup energii</t>
  </si>
  <si>
    <t>Rezerwy</t>
  </si>
  <si>
    <t>Rezerwy celowe i ogólne</t>
  </si>
  <si>
    <t>Wypłaty z tytułu poręczeń i gwarancji</t>
  </si>
  <si>
    <t>Roliczenie z tytułu poręczeń i gwarancji udzielonych przez Skarb Państwa lub jesnostke samorżadu terytorialnego</t>
  </si>
  <si>
    <t>Obsługa długu publicznego</t>
  </si>
  <si>
    <t>Ochrona zabytków i opieka nad zabytkami</t>
  </si>
  <si>
    <t>Pismo Wydziału Inwestycji znak I.3040/8/07 z dnia 31.07.2007 - środki na zadanie:"Przebudowa, modernizacja i wyposażenie Pińczowskiego Samorządowego Centrum Kultury w Pińczowie"</t>
  </si>
  <si>
    <t xml:space="preserve">Pismo Wydziału Inwestycji znak I.3040/8/07 z dnia 31.07.2007 - zmniejszenie środków na zadania inwestycyjne: "Program ciepłownictwa i termomodernizacji" - 65 000 zł, </t>
  </si>
  <si>
    <t>Świadczenia społeczne</t>
  </si>
  <si>
    <t>Dochody z najmu i dzierżawy skałdników majątkowych Skarbu Państwa, jednostek samorządu terytorialnego lub innych jednostek zaliczanych do sektora finansów publicznych oraz innych umów o podobnym charakterze</t>
  </si>
  <si>
    <t>Urzędy gmin (miast i miast na prawach powiatu</t>
  </si>
  <si>
    <t xml:space="preserve">Opłaty z tutyłu zakupu usług telekomunikacyjnych telefonii komórkowej </t>
  </si>
  <si>
    <t>Opłaty z tutyłu zakupu usług telekomunikacyjnych telefonii stacjonanarnej</t>
  </si>
  <si>
    <t>Zakup materiałów papierniczych do sprżetu drukarskiego i urządzeń kserograficznych</t>
  </si>
  <si>
    <t>Zakup akcesoriów komputerowych, w tym programów i licencji</t>
  </si>
  <si>
    <t>Różne wydatki na rzecz osób fizycznych</t>
  </si>
  <si>
    <t>Wynagrodzenia osobowe pracowników</t>
  </si>
  <si>
    <t>Składki na ubezpieczenia społeczne</t>
  </si>
  <si>
    <t>Składki na Fundusz Pracy</t>
  </si>
  <si>
    <t>Wpływy z podatku rolnego, podatku leśnego, podatku od czynności cywilnoprawnych, podatków i opłat lokalnych od osób prawnych i innych jednostek organizacyjnych</t>
  </si>
  <si>
    <t>Podatek od nieruchomości</t>
  </si>
  <si>
    <t>Wpływy z podatku rolnego, podatku leśnego, podatku od czynności cywilnoprawnych, podatków i opłat lokalnych od osób fizycznych</t>
  </si>
  <si>
    <t>Wpływy z innych opłat stanowiących dochody jednostek samorządu terytorialnego na podstawie ustaw</t>
  </si>
  <si>
    <t>Wpływy z opłaty eksploatacyjnej</t>
  </si>
  <si>
    <t>Pismo Wydziału Inwestycji znak I.3040/8/07 z dnia 31.07.2007 - Zwiększenie środków na zadania: " Przebudowa drogi w Bogucicach (za szkołą)" - 30 000 zł, "Przebudowa drogi w Woli Zagojskiej Górnej" - 135 000 zł, "Przebudowa drogi w Brześciu" - 70 000 zł, "Przebudowa drogi Orkanów" - 30 000 zł Zmiejszenie środków na zadania: "Przebudowa drogi Orkanów" - 30 000 zł</t>
  </si>
  <si>
    <t>6290</t>
  </si>
  <si>
    <t>Środki na dofinansowanie własnych inwestycji gmin (związków gmin), powiatów (związków powiatów), samorządów wojewódzctw pozyskane z innych źródeł</t>
  </si>
  <si>
    <t>Pismo Wydziału Inwestycji znak I.3040/8/07 z dnia 31.07.2007 - środki pozyskane z Funduszu ochrony Gruntów Ornych nazadanie inwestycyjne: "Przebudowa drogi Orkanów"</t>
  </si>
  <si>
    <t xml:space="preserve">Dotacje celowe otrzymane z powiatu na zadania bieżące realizowane na podstawie porozumień (umów ) miedzy jednostkami samorządu terytorialnego </t>
  </si>
  <si>
    <t xml:space="preserve">Dotacje celowe otrzymane z gminy na zadania bieżące realizowane na podstawie porozumień (umów ) miedzy jednostkami samorządu terytorialnego </t>
  </si>
  <si>
    <t>Wpływy z tytułu przekształcenia prawaużytkowania wieczystego przysługującego osobom fizycznym w prawo własności</t>
  </si>
  <si>
    <t>Grzywny i inne kary pieniężne od soób prawnych i innnych jednostek organizacyjnych</t>
  </si>
  <si>
    <t>Pismo Miejskiego Ośrodka Sportu i Rekreacji w Pińczowie z dnia 29.06.2007 znak MOSiR/80/07</t>
  </si>
  <si>
    <t>Pismo Wydziału Inwestycji znak I.3040/8/07                [z dnia 31.07.2007 - zmniejszenie środków na zadania inwestycyjne: "Przebudowa kotłowni opalanej koksem na gazową na ul. Dygasińskiego w Pińczowie"- 20 000 zł</t>
  </si>
  <si>
    <t xml:space="preserve">Pismo Wydziału Inwestycji znak I.3040/8/07 z dnia 31.07.2007 - środki na zadanie "Rozbudowa drogi wojewódzkiej Nr 766 relacji Morawica-Węchadłów na odcinku Brzeście - ulica Batalionów Chłopskich w miejscowości Pińczów" - 10 000 zł, Zmiejszenie środków na zadanie: "Partycypacja w kosztach przebudowy ulicy Batalionów Chłopskich w Pińczowie" -                         80 000 zł </t>
  </si>
  <si>
    <t>Dotacje celowe otrzymane z budżetu państwa na realizację własnych zadań bieżących gmin (związków gmin)</t>
  </si>
  <si>
    <t>Pismo Miejsko-Gminnego Ośrodka Pomocy Społecznej w Pińczowie z dnia 02.08.2007 znak PS.F.8147/18/07                                                           Pismo Świętokrzyskiego Urzędu Wojewódzkiego w Kielcach znak FN.I.3011/98/07 z dnia 03.07.2007</t>
  </si>
  <si>
    <t xml:space="preserve">Pismo Wydziału Inwestycji znak I.3040/8/07 z dnia 31.07.2007 zwiększenie środków na zadanie: "Remont pomieszczeń poddasza budynku po byłej Szkole Padstawowej w Skowronnie Dolnym z Przeznaczeniem na mieszkania socjalne" - 116 000 zł, zmiejszenie środków na zadanie: "Mieszkania socjalne" - 16 500 zł  </t>
  </si>
  <si>
    <t>Przewodniczący Rady Miejskiej</t>
  </si>
  <si>
    <t>Marek OMASTA</t>
  </si>
  <si>
    <t>Załącznik Nr 1 do uchwały Nr XIII/99/07                                                                        Rady Miejskiej w Pińczowie z dnia 29 sierpnia 2007 r.                                                w sprawie zmian w budżecie Gminy ne 2007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</si>
</sst>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view="pageBreakPreview" zoomScale="75" zoomScaleSheetLayoutView="75" workbookViewId="0" topLeftCell="A1">
      <selection activeCell="G1" sqref="G1:I3"/>
    </sheetView>
  </sheetViews>
  <sheetFormatPr defaultColWidth="9.140625" defaultRowHeight="12.75"/>
  <cols>
    <col min="1" max="1" width="5.28125" style="18" customWidth="1"/>
    <col min="2" max="2" width="8.421875" style="18" customWidth="1"/>
    <col min="3" max="3" width="6.140625" style="15" customWidth="1"/>
    <col min="4" max="4" width="28.57421875" style="15" customWidth="1"/>
    <col min="5" max="5" width="12.7109375" style="15" customWidth="1"/>
    <col min="6" max="6" width="15.140625" style="15" customWidth="1"/>
    <col min="7" max="7" width="14.140625" style="15" customWidth="1"/>
    <col min="8" max="8" width="13.28125" style="15" customWidth="1"/>
    <col min="9" max="9" width="39.421875" style="15" customWidth="1"/>
    <col min="10" max="16384" width="9.140625" style="15" customWidth="1"/>
  </cols>
  <sheetData>
    <row r="1" spans="1:9" ht="12.75" customHeight="1">
      <c r="A1" s="16"/>
      <c r="B1" s="16"/>
      <c r="C1" s="17"/>
      <c r="D1" s="17"/>
      <c r="E1" s="17"/>
      <c r="F1" s="17"/>
      <c r="G1" s="53" t="s">
        <v>151</v>
      </c>
      <c r="H1" s="53"/>
      <c r="I1" s="53"/>
    </row>
    <row r="2" spans="7:9" ht="15.75" customHeight="1">
      <c r="G2" s="53"/>
      <c r="H2" s="53"/>
      <c r="I2" s="53"/>
    </row>
    <row r="3" spans="7:9" ht="15.75" customHeight="1">
      <c r="G3" s="53"/>
      <c r="H3" s="53"/>
      <c r="I3" s="53"/>
    </row>
    <row r="4" spans="9:18" ht="15.75">
      <c r="I4" s="1" t="s">
        <v>23</v>
      </c>
      <c r="R4" s="1"/>
    </row>
    <row r="5" spans="1:9" ht="30.75" customHeight="1">
      <c r="A5" s="55" t="s">
        <v>2</v>
      </c>
      <c r="B5" s="55"/>
      <c r="C5" s="55"/>
      <c r="D5" s="55" t="s">
        <v>3</v>
      </c>
      <c r="E5" s="55" t="s">
        <v>27</v>
      </c>
      <c r="F5" s="55"/>
      <c r="G5" s="55" t="s">
        <v>4</v>
      </c>
      <c r="H5" s="55"/>
      <c r="I5" s="54" t="s">
        <v>5</v>
      </c>
    </row>
    <row r="6" spans="1:9" ht="47.25" customHeight="1">
      <c r="A6" s="10" t="s">
        <v>25</v>
      </c>
      <c r="B6" s="10" t="s">
        <v>26</v>
      </c>
      <c r="C6" s="9" t="s">
        <v>24</v>
      </c>
      <c r="D6" s="55"/>
      <c r="E6" s="9" t="s">
        <v>6</v>
      </c>
      <c r="F6" s="9" t="s">
        <v>7</v>
      </c>
      <c r="G6" s="9" t="s">
        <v>6</v>
      </c>
      <c r="H6" s="9" t="s">
        <v>7</v>
      </c>
      <c r="I6" s="54"/>
    </row>
    <row r="7" spans="1:9" ht="15.75">
      <c r="A7" s="3">
        <v>1</v>
      </c>
      <c r="B7" s="3">
        <v>2</v>
      </c>
      <c r="C7" s="2">
        <v>3</v>
      </c>
      <c r="D7" s="3">
        <v>4</v>
      </c>
      <c r="E7" s="2">
        <v>5</v>
      </c>
      <c r="F7" s="3">
        <v>6</v>
      </c>
      <c r="G7" s="2">
        <v>7</v>
      </c>
      <c r="H7" s="3">
        <v>8</v>
      </c>
      <c r="I7" s="2">
        <v>9</v>
      </c>
    </row>
    <row r="8" spans="1:9" ht="22.5" customHeight="1">
      <c r="A8" s="52" t="s">
        <v>60</v>
      </c>
      <c r="B8" s="26"/>
      <c r="C8" s="25"/>
      <c r="D8" s="28" t="s">
        <v>63</v>
      </c>
      <c r="E8" s="29">
        <f aca="true" t="shared" si="0" ref="E8:H9">E9</f>
        <v>0</v>
      </c>
      <c r="F8" s="29">
        <f t="shared" si="0"/>
        <v>0</v>
      </c>
      <c r="G8" s="29">
        <f t="shared" si="0"/>
        <v>300000</v>
      </c>
      <c r="H8" s="29">
        <f t="shared" si="0"/>
        <v>0</v>
      </c>
      <c r="I8" s="50" t="s">
        <v>104</v>
      </c>
    </row>
    <row r="9" spans="1:9" ht="28.5" customHeight="1">
      <c r="A9" s="52"/>
      <c r="B9" s="52" t="s">
        <v>61</v>
      </c>
      <c r="C9" s="25"/>
      <c r="D9" s="27" t="s">
        <v>64</v>
      </c>
      <c r="E9" s="29">
        <f t="shared" si="0"/>
        <v>0</v>
      </c>
      <c r="F9" s="29">
        <f t="shared" si="0"/>
        <v>0</v>
      </c>
      <c r="G9" s="29">
        <f t="shared" si="0"/>
        <v>300000</v>
      </c>
      <c r="H9" s="29">
        <f t="shared" si="0"/>
        <v>0</v>
      </c>
      <c r="I9" s="50"/>
    </row>
    <row r="10" spans="1:9" s="31" customFormat="1" ht="35.25" customHeight="1">
      <c r="A10" s="52"/>
      <c r="B10" s="52"/>
      <c r="C10" s="32">
        <v>6050</v>
      </c>
      <c r="D10" s="7" t="s">
        <v>14</v>
      </c>
      <c r="E10" s="33"/>
      <c r="F10" s="33"/>
      <c r="G10" s="33">
        <v>300000</v>
      </c>
      <c r="H10" s="33"/>
      <c r="I10" s="50"/>
    </row>
    <row r="11" spans="1:9" ht="31.5" customHeight="1">
      <c r="A11" s="49" t="s">
        <v>10</v>
      </c>
      <c r="B11" s="11"/>
      <c r="C11" s="4"/>
      <c r="D11" s="5" t="s">
        <v>15</v>
      </c>
      <c r="E11" s="14">
        <f>E14</f>
        <v>61000</v>
      </c>
      <c r="F11" s="14">
        <f>F14</f>
        <v>0</v>
      </c>
      <c r="G11" s="14">
        <f>G12+G14</f>
        <v>275000</v>
      </c>
      <c r="H11" s="14">
        <f>H12+H14</f>
        <v>110000</v>
      </c>
      <c r="I11" s="51" t="s">
        <v>145</v>
      </c>
    </row>
    <row r="12" spans="1:9" s="31" customFormat="1" ht="31.5" customHeight="1">
      <c r="A12" s="49"/>
      <c r="B12" s="11" t="s">
        <v>95</v>
      </c>
      <c r="C12" s="4"/>
      <c r="D12" s="5" t="s">
        <v>107</v>
      </c>
      <c r="E12" s="14"/>
      <c r="F12" s="14"/>
      <c r="G12" s="14">
        <f>G13</f>
        <v>10000</v>
      </c>
      <c r="H12" s="14">
        <f>H13</f>
        <v>80000</v>
      </c>
      <c r="I12" s="51"/>
    </row>
    <row r="13" spans="1:9" s="31" customFormat="1" ht="53.25" customHeight="1">
      <c r="A13" s="49"/>
      <c r="B13" s="11"/>
      <c r="C13" s="4">
        <v>6050</v>
      </c>
      <c r="D13" s="5" t="s">
        <v>14</v>
      </c>
      <c r="E13" s="14"/>
      <c r="F13" s="14"/>
      <c r="G13" s="14">
        <v>10000</v>
      </c>
      <c r="H13" s="14">
        <f>10000+70000</f>
        <v>80000</v>
      </c>
      <c r="I13" s="51"/>
    </row>
    <row r="14" spans="1:9" ht="29.25" customHeight="1">
      <c r="A14" s="49"/>
      <c r="B14" s="49" t="s">
        <v>11</v>
      </c>
      <c r="C14" s="4"/>
      <c r="D14" s="5" t="s">
        <v>16</v>
      </c>
      <c r="E14" s="14">
        <f>E15+E16+E17</f>
        <v>61000</v>
      </c>
      <c r="F14" s="14">
        <f>F15+F16+F17</f>
        <v>0</v>
      </c>
      <c r="G14" s="14">
        <f>G15+G16+G17</f>
        <v>265000</v>
      </c>
      <c r="H14" s="14">
        <f>H15+H16+H17</f>
        <v>30000</v>
      </c>
      <c r="I14" s="44"/>
    </row>
    <row r="15" spans="1:9" ht="43.5" customHeight="1">
      <c r="A15" s="49"/>
      <c r="B15" s="49"/>
      <c r="C15" s="13" t="s">
        <v>41</v>
      </c>
      <c r="D15" s="7" t="s">
        <v>43</v>
      </c>
      <c r="E15" s="12">
        <v>31000</v>
      </c>
      <c r="F15" s="12"/>
      <c r="G15" s="8"/>
      <c r="H15" s="8"/>
      <c r="I15" s="32" t="s">
        <v>50</v>
      </c>
    </row>
    <row r="16" spans="1:9" s="31" customFormat="1" ht="109.5" customHeight="1">
      <c r="A16" s="49"/>
      <c r="B16" s="49"/>
      <c r="C16" s="45" t="s">
        <v>59</v>
      </c>
      <c r="D16" s="46" t="s">
        <v>14</v>
      </c>
      <c r="E16" s="12"/>
      <c r="F16" s="12"/>
      <c r="G16" s="8">
        <f>30000+135000+70000+30000</f>
        <v>265000</v>
      </c>
      <c r="H16" s="8">
        <f>30000</f>
        <v>30000</v>
      </c>
      <c r="I16" s="47" t="s">
        <v>135</v>
      </c>
    </row>
    <row r="17" spans="1:9" s="31" customFormat="1" ht="74.25" customHeight="1">
      <c r="A17" s="23"/>
      <c r="B17" s="23"/>
      <c r="C17" s="45" t="s">
        <v>136</v>
      </c>
      <c r="D17" s="46" t="s">
        <v>137</v>
      </c>
      <c r="E17" s="12">
        <v>30000</v>
      </c>
      <c r="F17" s="12"/>
      <c r="G17" s="8"/>
      <c r="H17" s="8"/>
      <c r="I17" s="47" t="s">
        <v>138</v>
      </c>
    </row>
    <row r="18" spans="1:9" s="21" customFormat="1" ht="18" customHeight="1">
      <c r="A18" s="49" t="s">
        <v>46</v>
      </c>
      <c r="B18" s="23"/>
      <c r="C18" s="4"/>
      <c r="D18" s="24" t="s">
        <v>48</v>
      </c>
      <c r="E18" s="14">
        <f>E19+E22+E26</f>
        <v>53563</v>
      </c>
      <c r="F18" s="14">
        <f>F19+F22+F26</f>
        <v>0</v>
      </c>
      <c r="G18" s="14">
        <f>G19+G22+G26</f>
        <v>166500</v>
      </c>
      <c r="H18" s="14">
        <f>H19+H22+H26</f>
        <v>16500</v>
      </c>
      <c r="I18" s="25"/>
    </row>
    <row r="19" spans="1:9" s="21" customFormat="1" ht="18" customHeight="1">
      <c r="A19" s="49"/>
      <c r="B19" s="49" t="s">
        <v>99</v>
      </c>
      <c r="C19" s="4"/>
      <c r="D19" s="24"/>
      <c r="E19" s="14">
        <f>E20</f>
        <v>0</v>
      </c>
      <c r="F19" s="14">
        <f>F20</f>
        <v>0</v>
      </c>
      <c r="G19" s="14">
        <f>G20+G21</f>
        <v>50500</v>
      </c>
      <c r="H19" s="14">
        <f>H20+H21</f>
        <v>0</v>
      </c>
      <c r="I19" s="48"/>
    </row>
    <row r="20" spans="1:9" s="30" customFormat="1" ht="33.75" customHeight="1">
      <c r="A20" s="49"/>
      <c r="B20" s="49"/>
      <c r="C20" s="4">
        <v>4270</v>
      </c>
      <c r="D20" s="43" t="s">
        <v>106</v>
      </c>
      <c r="E20" s="14"/>
      <c r="F20" s="14"/>
      <c r="G20" s="14">
        <f>16500</f>
        <v>16500</v>
      </c>
      <c r="H20" s="14"/>
      <c r="I20" s="37" t="s">
        <v>96</v>
      </c>
    </row>
    <row r="21" spans="1:9" s="30" customFormat="1" ht="44.25" customHeight="1">
      <c r="A21" s="49"/>
      <c r="B21" s="49"/>
      <c r="C21" s="4">
        <v>6050</v>
      </c>
      <c r="D21" s="43" t="s">
        <v>14</v>
      </c>
      <c r="E21" s="14"/>
      <c r="F21" s="14"/>
      <c r="G21" s="14">
        <v>34000</v>
      </c>
      <c r="H21" s="14"/>
      <c r="I21" s="32" t="s">
        <v>105</v>
      </c>
    </row>
    <row r="22" spans="1:9" s="21" customFormat="1" ht="36" customHeight="1">
      <c r="A22" s="49"/>
      <c r="B22" s="49" t="s">
        <v>57</v>
      </c>
      <c r="C22" s="4"/>
      <c r="D22" s="24" t="s">
        <v>58</v>
      </c>
      <c r="E22" s="14">
        <f>E23+E24+E25</f>
        <v>53563</v>
      </c>
      <c r="F22" s="14">
        <f>F23+F24+F25</f>
        <v>0</v>
      </c>
      <c r="G22" s="14">
        <f>G23+G24+G25</f>
        <v>0</v>
      </c>
      <c r="H22" s="14">
        <f>H23+H24+H25</f>
        <v>0</v>
      </c>
      <c r="I22" s="25"/>
    </row>
    <row r="23" spans="1:9" s="31" customFormat="1" ht="51" customHeight="1">
      <c r="A23" s="49"/>
      <c r="B23" s="49"/>
      <c r="C23" s="13" t="s">
        <v>0</v>
      </c>
      <c r="D23" s="34" t="s">
        <v>1</v>
      </c>
      <c r="E23" s="12">
        <v>18300</v>
      </c>
      <c r="F23" s="12"/>
      <c r="G23" s="12"/>
      <c r="H23" s="12"/>
      <c r="I23" s="50" t="s">
        <v>50</v>
      </c>
    </row>
    <row r="24" spans="1:9" s="31" customFormat="1" ht="51" customHeight="1">
      <c r="A24" s="49"/>
      <c r="B24" s="49"/>
      <c r="C24" s="13" t="s">
        <v>81</v>
      </c>
      <c r="D24" s="34" t="s">
        <v>120</v>
      </c>
      <c r="E24" s="12">
        <v>35000</v>
      </c>
      <c r="F24" s="12"/>
      <c r="G24" s="12"/>
      <c r="H24" s="12"/>
      <c r="I24" s="50"/>
    </row>
    <row r="25" spans="1:9" s="31" customFormat="1" ht="56.25" customHeight="1">
      <c r="A25" s="49"/>
      <c r="B25" s="49"/>
      <c r="C25" s="13" t="s">
        <v>82</v>
      </c>
      <c r="D25" s="35" t="s">
        <v>141</v>
      </c>
      <c r="E25" s="12">
        <v>263</v>
      </c>
      <c r="F25" s="12"/>
      <c r="G25" s="12"/>
      <c r="H25" s="12"/>
      <c r="I25" s="50"/>
    </row>
    <row r="26" spans="1:9" s="31" customFormat="1" ht="45.75" customHeight="1">
      <c r="A26" s="49"/>
      <c r="B26" s="49" t="s">
        <v>98</v>
      </c>
      <c r="C26" s="13"/>
      <c r="D26" s="35" t="s">
        <v>35</v>
      </c>
      <c r="E26" s="12">
        <f>E27</f>
        <v>0</v>
      </c>
      <c r="F26" s="12">
        <f>F27</f>
        <v>0</v>
      </c>
      <c r="G26" s="12">
        <f>G27</f>
        <v>116000</v>
      </c>
      <c r="H26" s="12">
        <f>H27</f>
        <v>16500</v>
      </c>
      <c r="I26" s="50" t="s">
        <v>148</v>
      </c>
    </row>
    <row r="27" spans="1:9" s="31" customFormat="1" ht="47.25" customHeight="1">
      <c r="A27" s="49"/>
      <c r="B27" s="49"/>
      <c r="C27" s="13" t="s">
        <v>59</v>
      </c>
      <c r="D27" s="35" t="s">
        <v>14</v>
      </c>
      <c r="E27" s="12"/>
      <c r="F27" s="12"/>
      <c r="G27" s="12">
        <f>116000</f>
        <v>116000</v>
      </c>
      <c r="H27" s="12">
        <f>16500</f>
        <v>16500</v>
      </c>
      <c r="I27" s="50"/>
    </row>
    <row r="28" spans="1:9" s="30" customFormat="1" ht="19.5" customHeight="1">
      <c r="A28" s="49" t="s">
        <v>40</v>
      </c>
      <c r="B28" s="11"/>
      <c r="C28" s="4"/>
      <c r="D28" s="5" t="s">
        <v>42</v>
      </c>
      <c r="E28" s="14">
        <f>E29+E37</f>
        <v>0</v>
      </c>
      <c r="F28" s="14">
        <f>F29+F37</f>
        <v>0</v>
      </c>
      <c r="G28" s="14">
        <f>G29+G37</f>
        <v>165000</v>
      </c>
      <c r="H28" s="14">
        <f>H29+H37</f>
        <v>35000</v>
      </c>
      <c r="I28" s="50" t="s">
        <v>80</v>
      </c>
    </row>
    <row r="29" spans="1:9" s="30" customFormat="1" ht="27.75" customHeight="1">
      <c r="A29" s="49"/>
      <c r="B29" s="49" t="s">
        <v>78</v>
      </c>
      <c r="C29" s="4"/>
      <c r="D29" s="5" t="s">
        <v>121</v>
      </c>
      <c r="E29" s="14">
        <f>E30+E31+E32+E33+E34+E35+E36</f>
        <v>0</v>
      </c>
      <c r="F29" s="14">
        <f>F30+F31+F32+F33+F34+F35+F36</f>
        <v>0</v>
      </c>
      <c r="G29" s="14">
        <f>G30+G31+G32+G33+G34+G35+G36</f>
        <v>95000</v>
      </c>
      <c r="H29" s="14">
        <f>H30+H31+H32+H33+H34+H35+H36</f>
        <v>25000</v>
      </c>
      <c r="I29" s="50"/>
    </row>
    <row r="30" spans="1:9" s="31" customFormat="1" ht="19.5" customHeight="1">
      <c r="A30" s="49"/>
      <c r="B30" s="49"/>
      <c r="C30" s="39">
        <v>4170</v>
      </c>
      <c r="D30" s="7" t="s">
        <v>51</v>
      </c>
      <c r="E30" s="12"/>
      <c r="F30" s="12"/>
      <c r="G30" s="12">
        <v>10000</v>
      </c>
      <c r="H30" s="12"/>
      <c r="I30" s="50"/>
    </row>
    <row r="31" spans="1:9" s="31" customFormat="1" ht="19.5" customHeight="1">
      <c r="A31" s="49"/>
      <c r="B31" s="49"/>
      <c r="C31" s="39">
        <v>4210</v>
      </c>
      <c r="D31" s="7" t="s">
        <v>19</v>
      </c>
      <c r="E31" s="12"/>
      <c r="F31" s="12"/>
      <c r="G31" s="12"/>
      <c r="H31" s="12">
        <v>10000</v>
      </c>
      <c r="I31" s="50"/>
    </row>
    <row r="32" spans="1:9" s="31" customFormat="1" ht="19.5" customHeight="1">
      <c r="A32" s="49"/>
      <c r="B32" s="49"/>
      <c r="C32" s="39">
        <v>4270</v>
      </c>
      <c r="D32" s="7" t="s">
        <v>106</v>
      </c>
      <c r="E32" s="12"/>
      <c r="F32" s="12"/>
      <c r="G32" s="12">
        <v>70000</v>
      </c>
      <c r="H32" s="12"/>
      <c r="I32" s="50"/>
    </row>
    <row r="33" spans="1:9" s="31" customFormat="1" ht="41.25" customHeight="1">
      <c r="A33" s="49"/>
      <c r="B33" s="49"/>
      <c r="C33" s="39">
        <v>4360</v>
      </c>
      <c r="D33" s="7" t="s">
        <v>122</v>
      </c>
      <c r="E33" s="12"/>
      <c r="F33" s="12"/>
      <c r="G33" s="12">
        <v>5000</v>
      </c>
      <c r="H33" s="12"/>
      <c r="I33" s="50"/>
    </row>
    <row r="34" spans="1:9" s="31" customFormat="1" ht="44.25" customHeight="1">
      <c r="A34" s="49"/>
      <c r="B34" s="49"/>
      <c r="C34" s="39">
        <v>4370</v>
      </c>
      <c r="D34" s="7" t="s">
        <v>123</v>
      </c>
      <c r="E34" s="12"/>
      <c r="F34" s="12"/>
      <c r="G34" s="12"/>
      <c r="H34" s="12">
        <v>5000</v>
      </c>
      <c r="I34" s="50"/>
    </row>
    <row r="35" spans="1:9" s="31" customFormat="1" ht="39.75" customHeight="1">
      <c r="A35" s="49"/>
      <c r="B35" s="49"/>
      <c r="C35" s="39">
        <v>4740</v>
      </c>
      <c r="D35" s="7" t="s">
        <v>124</v>
      </c>
      <c r="E35" s="12"/>
      <c r="F35" s="12"/>
      <c r="G35" s="12"/>
      <c r="H35" s="12">
        <v>10000</v>
      </c>
      <c r="I35" s="50"/>
    </row>
    <row r="36" spans="1:9" s="31" customFormat="1" ht="40.5" customHeight="1">
      <c r="A36" s="49"/>
      <c r="B36" s="49"/>
      <c r="C36" s="39">
        <v>4750</v>
      </c>
      <c r="D36" s="7" t="s">
        <v>125</v>
      </c>
      <c r="E36" s="12"/>
      <c r="F36" s="12"/>
      <c r="G36" s="12">
        <v>10000</v>
      </c>
      <c r="H36" s="12"/>
      <c r="I36" s="50"/>
    </row>
    <row r="37" spans="1:9" s="21" customFormat="1" ht="21.75" customHeight="1">
      <c r="A37" s="49"/>
      <c r="B37" s="49" t="s">
        <v>45</v>
      </c>
      <c r="C37" s="4"/>
      <c r="D37" s="24" t="s">
        <v>35</v>
      </c>
      <c r="E37" s="14">
        <f>E38+E39+E40+E41+E42</f>
        <v>0</v>
      </c>
      <c r="F37" s="14">
        <f>F38+F39+F40+F41+F42</f>
        <v>0</v>
      </c>
      <c r="G37" s="14">
        <f>G38+G39+G40+G41+G42</f>
        <v>70000</v>
      </c>
      <c r="H37" s="14">
        <f>H38+H39+H40+H41+H42</f>
        <v>10000</v>
      </c>
      <c r="I37" s="50" t="s">
        <v>80</v>
      </c>
    </row>
    <row r="38" spans="1:9" s="31" customFormat="1" ht="27" customHeight="1">
      <c r="A38" s="49"/>
      <c r="B38" s="49"/>
      <c r="C38" s="13" t="s">
        <v>79</v>
      </c>
      <c r="D38" s="7" t="s">
        <v>126</v>
      </c>
      <c r="E38" s="12"/>
      <c r="F38" s="12"/>
      <c r="G38" s="8">
        <v>10000</v>
      </c>
      <c r="H38" s="8"/>
      <c r="I38" s="50"/>
    </row>
    <row r="39" spans="1:9" s="31" customFormat="1" ht="27" customHeight="1">
      <c r="A39" s="49"/>
      <c r="B39" s="49"/>
      <c r="C39" s="13" t="s">
        <v>90</v>
      </c>
      <c r="D39" s="7" t="s">
        <v>127</v>
      </c>
      <c r="E39" s="12"/>
      <c r="F39" s="12"/>
      <c r="G39" s="8">
        <v>50188</v>
      </c>
      <c r="H39" s="8"/>
      <c r="I39" s="50"/>
    </row>
    <row r="40" spans="1:9" s="31" customFormat="1" ht="18.75" customHeight="1">
      <c r="A40" s="49"/>
      <c r="B40" s="49"/>
      <c r="C40" s="13" t="s">
        <v>91</v>
      </c>
      <c r="D40" s="7" t="s">
        <v>128</v>
      </c>
      <c r="E40" s="12"/>
      <c r="F40" s="12"/>
      <c r="G40" s="8">
        <v>8582</v>
      </c>
      <c r="H40" s="8"/>
      <c r="I40" s="50"/>
    </row>
    <row r="41" spans="1:9" s="31" customFormat="1" ht="21" customHeight="1">
      <c r="A41" s="49"/>
      <c r="B41" s="49"/>
      <c r="C41" s="13" t="s">
        <v>92</v>
      </c>
      <c r="D41" s="7" t="s">
        <v>129</v>
      </c>
      <c r="E41" s="12"/>
      <c r="F41" s="12"/>
      <c r="G41" s="8">
        <v>1230</v>
      </c>
      <c r="H41" s="8"/>
      <c r="I41" s="50"/>
    </row>
    <row r="42" spans="1:9" s="31" customFormat="1" ht="18.75" customHeight="1">
      <c r="A42" s="49"/>
      <c r="B42" s="49"/>
      <c r="C42" s="13" t="s">
        <v>56</v>
      </c>
      <c r="D42" s="7" t="s">
        <v>19</v>
      </c>
      <c r="E42" s="12"/>
      <c r="F42" s="12"/>
      <c r="G42" s="8"/>
      <c r="H42" s="8">
        <v>10000</v>
      </c>
      <c r="I42" s="50"/>
    </row>
    <row r="43" spans="1:9" s="30" customFormat="1" ht="33" customHeight="1">
      <c r="A43" s="49" t="s">
        <v>53</v>
      </c>
      <c r="B43" s="23"/>
      <c r="C43" s="36"/>
      <c r="D43" s="5" t="s">
        <v>65</v>
      </c>
      <c r="E43" s="14">
        <f>E44</f>
        <v>1000</v>
      </c>
      <c r="F43" s="14">
        <f>F44</f>
        <v>1000</v>
      </c>
      <c r="G43" s="14">
        <f>G44</f>
        <v>0</v>
      </c>
      <c r="H43" s="14">
        <f>H44</f>
        <v>0</v>
      </c>
      <c r="I43" s="50" t="s">
        <v>108</v>
      </c>
    </row>
    <row r="44" spans="1:9" s="30" customFormat="1" ht="28.5" customHeight="1">
      <c r="A44" s="49"/>
      <c r="B44" s="49" t="s">
        <v>54</v>
      </c>
      <c r="C44" s="36"/>
      <c r="D44" s="5" t="s">
        <v>66</v>
      </c>
      <c r="E44" s="14">
        <f>E45+E46</f>
        <v>1000</v>
      </c>
      <c r="F44" s="14">
        <f>F45+F46</f>
        <v>1000</v>
      </c>
      <c r="G44" s="14">
        <f>G45+G46</f>
        <v>0</v>
      </c>
      <c r="H44" s="14">
        <f>H45+H46</f>
        <v>0</v>
      </c>
      <c r="I44" s="50"/>
    </row>
    <row r="45" spans="1:9" s="31" customFormat="1" ht="75.75" customHeight="1">
      <c r="A45" s="49"/>
      <c r="B45" s="49"/>
      <c r="C45" s="13" t="s">
        <v>55</v>
      </c>
      <c r="D45" s="7" t="s">
        <v>140</v>
      </c>
      <c r="E45" s="12"/>
      <c r="F45" s="12">
        <v>1000</v>
      </c>
      <c r="G45" s="8"/>
      <c r="H45" s="8"/>
      <c r="I45" s="50"/>
    </row>
    <row r="46" spans="1:9" s="31" customFormat="1" ht="84" customHeight="1">
      <c r="A46" s="40"/>
      <c r="B46" s="40"/>
      <c r="C46" s="13" t="s">
        <v>100</v>
      </c>
      <c r="D46" s="7" t="s">
        <v>139</v>
      </c>
      <c r="E46" s="12">
        <v>1000</v>
      </c>
      <c r="F46" s="12"/>
      <c r="G46" s="8"/>
      <c r="H46" s="8"/>
      <c r="I46" s="32" t="s">
        <v>108</v>
      </c>
    </row>
    <row r="47" spans="1:9" s="30" customFormat="1" ht="68.25" customHeight="1">
      <c r="A47" s="49" t="s">
        <v>30</v>
      </c>
      <c r="B47" s="23"/>
      <c r="C47" s="36"/>
      <c r="D47" s="24" t="s">
        <v>49</v>
      </c>
      <c r="E47" s="14">
        <f>E48+E52+E50</f>
        <v>538822</v>
      </c>
      <c r="F47" s="14">
        <f>F48+F52+F50</f>
        <v>0</v>
      </c>
      <c r="G47" s="14">
        <f>G48+G52+G50</f>
        <v>0</v>
      </c>
      <c r="H47" s="14">
        <f>H48+H52+H50</f>
        <v>0</v>
      </c>
      <c r="I47" s="50" t="s">
        <v>50</v>
      </c>
    </row>
    <row r="48" spans="1:9" s="30" customFormat="1" ht="84" customHeight="1">
      <c r="A48" s="49"/>
      <c r="B48" s="49" t="s">
        <v>85</v>
      </c>
      <c r="C48" s="36"/>
      <c r="D48" s="38" t="s">
        <v>130</v>
      </c>
      <c r="E48" s="14">
        <f>E49</f>
        <v>250761</v>
      </c>
      <c r="F48" s="14">
        <f>F49</f>
        <v>0</v>
      </c>
      <c r="G48" s="14">
        <f>G49</f>
        <v>0</v>
      </c>
      <c r="H48" s="14">
        <f>H49</f>
        <v>0</v>
      </c>
      <c r="I48" s="50"/>
    </row>
    <row r="49" spans="1:9" s="31" customFormat="1" ht="72" customHeight="1">
      <c r="A49" s="49"/>
      <c r="B49" s="49"/>
      <c r="C49" s="13" t="s">
        <v>86</v>
      </c>
      <c r="D49" s="35" t="s">
        <v>131</v>
      </c>
      <c r="E49" s="12">
        <v>250761</v>
      </c>
      <c r="F49" s="12"/>
      <c r="G49" s="8"/>
      <c r="H49" s="8"/>
      <c r="I49" s="50"/>
    </row>
    <row r="50" spans="1:9" s="30" customFormat="1" ht="76.5" customHeight="1">
      <c r="A50" s="49"/>
      <c r="B50" s="49" t="s">
        <v>87</v>
      </c>
      <c r="C50" s="36"/>
      <c r="D50" s="38" t="s">
        <v>132</v>
      </c>
      <c r="E50" s="14">
        <f>E51</f>
        <v>240000</v>
      </c>
      <c r="F50" s="14">
        <f>F51</f>
        <v>0</v>
      </c>
      <c r="G50" s="14">
        <f>G51</f>
        <v>0</v>
      </c>
      <c r="H50" s="14">
        <f>H51</f>
        <v>0</v>
      </c>
      <c r="I50" s="50"/>
    </row>
    <row r="51" spans="1:9" s="31" customFormat="1" ht="38.25" customHeight="1">
      <c r="A51" s="49"/>
      <c r="B51" s="49"/>
      <c r="C51" s="13" t="s">
        <v>86</v>
      </c>
      <c r="D51" s="35" t="s">
        <v>131</v>
      </c>
      <c r="E51" s="12">
        <v>240000</v>
      </c>
      <c r="F51" s="12"/>
      <c r="G51" s="8"/>
      <c r="H51" s="8"/>
      <c r="I51" s="50"/>
    </row>
    <row r="52" spans="1:9" s="30" customFormat="1" ht="66" customHeight="1">
      <c r="A52" s="49"/>
      <c r="B52" s="49" t="s">
        <v>47</v>
      </c>
      <c r="C52" s="36"/>
      <c r="D52" s="38" t="s">
        <v>133</v>
      </c>
      <c r="E52" s="14">
        <f>E53</f>
        <v>48061</v>
      </c>
      <c r="F52" s="14">
        <f>F53</f>
        <v>0</v>
      </c>
      <c r="G52" s="14">
        <f>G53</f>
        <v>0</v>
      </c>
      <c r="H52" s="14">
        <f>H53</f>
        <v>0</v>
      </c>
      <c r="I52" s="50"/>
    </row>
    <row r="53" spans="1:9" s="31" customFormat="1" ht="39.75" customHeight="1">
      <c r="A53" s="49"/>
      <c r="B53" s="49"/>
      <c r="C53" s="13" t="s">
        <v>83</v>
      </c>
      <c r="D53" s="35" t="s">
        <v>134</v>
      </c>
      <c r="E53" s="12">
        <v>48061</v>
      </c>
      <c r="F53" s="12"/>
      <c r="G53" s="8"/>
      <c r="H53" s="8"/>
      <c r="I53" s="50"/>
    </row>
    <row r="54" spans="1:9" s="30" customFormat="1" ht="18.75" customHeight="1">
      <c r="A54" s="49" t="s">
        <v>101</v>
      </c>
      <c r="B54" s="23"/>
      <c r="C54" s="36"/>
      <c r="D54" s="24" t="s">
        <v>115</v>
      </c>
      <c r="E54" s="14">
        <f>E55</f>
        <v>0</v>
      </c>
      <c r="F54" s="14">
        <f aca="true" t="shared" si="1" ref="F54:H55">F55</f>
        <v>0</v>
      </c>
      <c r="G54" s="14">
        <f t="shared" si="1"/>
        <v>0</v>
      </c>
      <c r="H54" s="14">
        <f t="shared" si="1"/>
        <v>106173</v>
      </c>
      <c r="I54" s="50" t="s">
        <v>109</v>
      </c>
    </row>
    <row r="55" spans="1:9" s="30" customFormat="1" ht="51.75" customHeight="1">
      <c r="A55" s="49"/>
      <c r="B55" s="49" t="s">
        <v>102</v>
      </c>
      <c r="C55" s="36"/>
      <c r="D55" s="24" t="s">
        <v>114</v>
      </c>
      <c r="E55" s="14">
        <f>E56</f>
        <v>0</v>
      </c>
      <c r="F55" s="14">
        <f t="shared" si="1"/>
        <v>0</v>
      </c>
      <c r="G55" s="14">
        <f t="shared" si="1"/>
        <v>0</v>
      </c>
      <c r="H55" s="14">
        <f t="shared" si="1"/>
        <v>106173</v>
      </c>
      <c r="I55" s="50"/>
    </row>
    <row r="56" spans="1:9" s="31" customFormat="1" ht="30.75" customHeight="1">
      <c r="A56" s="49"/>
      <c r="B56" s="49"/>
      <c r="C56" s="13" t="s">
        <v>103</v>
      </c>
      <c r="D56" s="34" t="s">
        <v>113</v>
      </c>
      <c r="E56" s="12"/>
      <c r="F56" s="12"/>
      <c r="G56" s="8"/>
      <c r="H56" s="8">
        <v>106173</v>
      </c>
      <c r="I56" s="50"/>
    </row>
    <row r="57" spans="1:9" s="30" customFormat="1" ht="28.5" customHeight="1">
      <c r="A57" s="49" t="s">
        <v>71</v>
      </c>
      <c r="B57" s="23"/>
      <c r="C57" s="36"/>
      <c r="D57" s="5" t="s">
        <v>74</v>
      </c>
      <c r="E57" s="14">
        <f>E58+E60</f>
        <v>71131</v>
      </c>
      <c r="F57" s="14">
        <f>F58+F60</f>
        <v>0</v>
      </c>
      <c r="G57" s="14">
        <f>G58+G60</f>
        <v>0</v>
      </c>
      <c r="H57" s="14">
        <f>H58+H60</f>
        <v>20000</v>
      </c>
      <c r="I57" s="25"/>
    </row>
    <row r="58" spans="1:9" s="30" customFormat="1" ht="42" customHeight="1">
      <c r="A58" s="49"/>
      <c r="B58" s="49" t="s">
        <v>72</v>
      </c>
      <c r="C58" s="36"/>
      <c r="D58" s="5" t="s">
        <v>75</v>
      </c>
      <c r="E58" s="14">
        <f>E59</f>
        <v>71131</v>
      </c>
      <c r="F58" s="14">
        <f>F59</f>
        <v>0</v>
      </c>
      <c r="G58" s="14">
        <f>G59</f>
        <v>0</v>
      </c>
      <c r="H58" s="14">
        <f>H59</f>
        <v>0</v>
      </c>
      <c r="I58" s="50" t="s">
        <v>77</v>
      </c>
    </row>
    <row r="59" spans="1:9" s="31" customFormat="1" ht="28.5" customHeight="1">
      <c r="A59" s="49"/>
      <c r="B59" s="49"/>
      <c r="C59" s="13" t="s">
        <v>73</v>
      </c>
      <c r="D59" s="7" t="s">
        <v>76</v>
      </c>
      <c r="E59" s="12">
        <v>71131</v>
      </c>
      <c r="F59" s="12"/>
      <c r="G59" s="8"/>
      <c r="H59" s="8"/>
      <c r="I59" s="50"/>
    </row>
    <row r="60" spans="1:9" s="30" customFormat="1" ht="28.5" customHeight="1">
      <c r="A60" s="49"/>
      <c r="B60" s="49" t="s">
        <v>88</v>
      </c>
      <c r="C60" s="36"/>
      <c r="D60" s="5" t="s">
        <v>112</v>
      </c>
      <c r="E60" s="14">
        <f>E61</f>
        <v>0</v>
      </c>
      <c r="F60" s="14">
        <f>F61</f>
        <v>0</v>
      </c>
      <c r="G60" s="14">
        <f>G61</f>
        <v>0</v>
      </c>
      <c r="H60" s="14">
        <f>H61</f>
        <v>20000</v>
      </c>
      <c r="I60" s="50" t="s">
        <v>69</v>
      </c>
    </row>
    <row r="61" spans="1:9" s="31" customFormat="1" ht="28.5" customHeight="1">
      <c r="A61" s="49"/>
      <c r="B61" s="49"/>
      <c r="C61" s="13" t="s">
        <v>89</v>
      </c>
      <c r="D61" s="7" t="s">
        <v>111</v>
      </c>
      <c r="E61" s="12"/>
      <c r="F61" s="12"/>
      <c r="G61" s="12"/>
      <c r="H61" s="12">
        <v>20000</v>
      </c>
      <c r="I61" s="50"/>
    </row>
    <row r="62" spans="1:9" s="31" customFormat="1" ht="16.5" customHeight="1">
      <c r="A62" s="49" t="s">
        <v>12</v>
      </c>
      <c r="B62" s="11"/>
      <c r="C62" s="4"/>
      <c r="D62" s="5" t="s">
        <v>17</v>
      </c>
      <c r="E62" s="14">
        <f>E63+E66</f>
        <v>0</v>
      </c>
      <c r="F62" s="14">
        <f>F63+F66</f>
        <v>0</v>
      </c>
      <c r="G62" s="14">
        <f>G63+G66</f>
        <v>131131</v>
      </c>
      <c r="H62" s="14">
        <f>H63+H66</f>
        <v>0</v>
      </c>
      <c r="I62" s="50" t="s">
        <v>109</v>
      </c>
    </row>
    <row r="63" spans="1:9" s="31" customFormat="1" ht="12.75">
      <c r="A63" s="49"/>
      <c r="B63" s="49" t="s">
        <v>13</v>
      </c>
      <c r="C63" s="4"/>
      <c r="D63" s="5" t="s">
        <v>18</v>
      </c>
      <c r="E63" s="14">
        <f>E64+E65</f>
        <v>0</v>
      </c>
      <c r="F63" s="14">
        <f>F64+F65</f>
        <v>0</v>
      </c>
      <c r="G63" s="14">
        <f>G64+G65</f>
        <v>101131</v>
      </c>
      <c r="H63" s="14">
        <f>H64+H65</f>
        <v>0</v>
      </c>
      <c r="I63" s="50"/>
    </row>
    <row r="64" spans="1:9" s="31" customFormat="1" ht="12.75">
      <c r="A64" s="49"/>
      <c r="B64" s="49"/>
      <c r="C64" s="39">
        <v>4260</v>
      </c>
      <c r="D64" s="7" t="s">
        <v>110</v>
      </c>
      <c r="E64" s="12"/>
      <c r="F64" s="12"/>
      <c r="G64" s="12">
        <v>30000</v>
      </c>
      <c r="H64" s="12"/>
      <c r="I64" s="50"/>
    </row>
    <row r="65" spans="1:9" s="31" customFormat="1" ht="12.75">
      <c r="A65" s="49"/>
      <c r="B65" s="49"/>
      <c r="C65" s="39">
        <v>4270</v>
      </c>
      <c r="D65" s="7" t="s">
        <v>106</v>
      </c>
      <c r="E65" s="12"/>
      <c r="F65" s="12"/>
      <c r="G65" s="12">
        <v>71131</v>
      </c>
      <c r="H65" s="12"/>
      <c r="I65" s="50"/>
    </row>
    <row r="66" spans="1:9" s="31" customFormat="1" ht="23.25" customHeight="1">
      <c r="A66" s="49"/>
      <c r="B66" s="49" t="s">
        <v>28</v>
      </c>
      <c r="C66" s="39"/>
      <c r="D66" s="5" t="s">
        <v>29</v>
      </c>
      <c r="E66" s="14">
        <f>E67</f>
        <v>0</v>
      </c>
      <c r="F66" s="14">
        <f>F67</f>
        <v>0</v>
      </c>
      <c r="G66" s="14">
        <f>G67</f>
        <v>30000</v>
      </c>
      <c r="H66" s="14">
        <f>H67</f>
        <v>0</v>
      </c>
      <c r="I66" s="50"/>
    </row>
    <row r="67" spans="1:9" s="31" customFormat="1" ht="23.25" customHeight="1">
      <c r="A67" s="49"/>
      <c r="B67" s="49"/>
      <c r="C67" s="39">
        <v>4260</v>
      </c>
      <c r="D67" s="7" t="s">
        <v>110</v>
      </c>
      <c r="E67" s="12"/>
      <c r="F67" s="12"/>
      <c r="G67" s="12">
        <v>30000</v>
      </c>
      <c r="H67" s="12"/>
      <c r="I67" s="50"/>
    </row>
    <row r="68" spans="1:9" s="30" customFormat="1" ht="22.5" customHeight="1">
      <c r="A68" s="49" t="s">
        <v>33</v>
      </c>
      <c r="B68" s="11"/>
      <c r="C68" s="4"/>
      <c r="D68" s="5" t="s">
        <v>34</v>
      </c>
      <c r="E68" s="14">
        <f>E69</f>
        <v>39748</v>
      </c>
      <c r="F68" s="14"/>
      <c r="G68" s="14">
        <f>G69</f>
        <v>69748</v>
      </c>
      <c r="H68" s="14">
        <f>H69</f>
        <v>30000</v>
      </c>
      <c r="I68" s="50" t="s">
        <v>147</v>
      </c>
    </row>
    <row r="69" spans="1:9" s="30" customFormat="1" ht="33.75" customHeight="1">
      <c r="A69" s="49"/>
      <c r="B69" s="49" t="s">
        <v>70</v>
      </c>
      <c r="C69" s="4"/>
      <c r="D69" s="5" t="s">
        <v>35</v>
      </c>
      <c r="E69" s="14">
        <f>E70</f>
        <v>39748</v>
      </c>
      <c r="F69" s="14"/>
      <c r="G69" s="14">
        <f>G71+G72</f>
        <v>69748</v>
      </c>
      <c r="H69" s="14">
        <f>H71+H72</f>
        <v>30000</v>
      </c>
      <c r="I69" s="50"/>
    </row>
    <row r="70" spans="1:9" s="30" customFormat="1" ht="58.5" customHeight="1">
      <c r="A70" s="49"/>
      <c r="B70" s="49"/>
      <c r="C70" s="39">
        <v>2030</v>
      </c>
      <c r="D70" s="7" t="s">
        <v>146</v>
      </c>
      <c r="E70" s="12">
        <v>39748</v>
      </c>
      <c r="F70" s="14"/>
      <c r="G70" s="14"/>
      <c r="H70" s="14"/>
      <c r="I70" s="50"/>
    </row>
    <row r="71" spans="1:9" s="30" customFormat="1" ht="38.25" customHeight="1">
      <c r="A71" s="49"/>
      <c r="B71" s="49"/>
      <c r="C71" s="39">
        <v>3110</v>
      </c>
      <c r="D71" s="7" t="s">
        <v>119</v>
      </c>
      <c r="E71" s="12"/>
      <c r="F71" s="14"/>
      <c r="G71" s="8">
        <v>39748</v>
      </c>
      <c r="H71" s="8">
        <v>30000</v>
      </c>
      <c r="I71" s="50"/>
    </row>
    <row r="72" spans="1:9" s="31" customFormat="1" ht="32.25" customHeight="1">
      <c r="A72" s="49"/>
      <c r="B72" s="49"/>
      <c r="C72" s="39">
        <v>4210</v>
      </c>
      <c r="D72" s="7" t="s">
        <v>19</v>
      </c>
      <c r="E72" s="12"/>
      <c r="F72" s="12"/>
      <c r="G72" s="8">
        <v>30000</v>
      </c>
      <c r="H72" s="8"/>
      <c r="I72" s="50"/>
    </row>
    <row r="73" spans="1:9" s="31" customFormat="1" ht="27.75" customHeight="1">
      <c r="A73" s="49" t="s">
        <v>8</v>
      </c>
      <c r="B73" s="11"/>
      <c r="C73" s="4"/>
      <c r="D73" s="5" t="s">
        <v>20</v>
      </c>
      <c r="E73" s="14">
        <f>E74+E76+E78</f>
        <v>442</v>
      </c>
      <c r="F73" s="14">
        <f>F74+F76+F78</f>
        <v>0</v>
      </c>
      <c r="G73" s="14">
        <f>G74+G76+G78</f>
        <v>0</v>
      </c>
      <c r="H73" s="14">
        <f>H74+H76+H78</f>
        <v>85000</v>
      </c>
      <c r="I73" s="50"/>
    </row>
    <row r="74" spans="1:9" s="30" customFormat="1" ht="27.75" customHeight="1">
      <c r="A74" s="49"/>
      <c r="B74" s="40" t="s">
        <v>67</v>
      </c>
      <c r="C74" s="4"/>
      <c r="D74" s="5" t="s">
        <v>68</v>
      </c>
      <c r="E74" s="14">
        <f>E75</f>
        <v>0</v>
      </c>
      <c r="F74" s="14">
        <f>F75</f>
        <v>0</v>
      </c>
      <c r="G74" s="14">
        <f>G75</f>
        <v>0</v>
      </c>
      <c r="H74" s="14">
        <f>H75</f>
        <v>20000</v>
      </c>
      <c r="I74" s="50"/>
    </row>
    <row r="75" spans="1:9" s="31" customFormat="1" ht="72" customHeight="1">
      <c r="A75" s="49"/>
      <c r="B75" s="40"/>
      <c r="C75" s="39">
        <v>6050</v>
      </c>
      <c r="D75" s="7" t="s">
        <v>14</v>
      </c>
      <c r="E75" s="12"/>
      <c r="F75" s="12"/>
      <c r="G75" s="12"/>
      <c r="H75" s="12">
        <v>20000</v>
      </c>
      <c r="I75" s="32" t="s">
        <v>144</v>
      </c>
    </row>
    <row r="76" spans="1:9" s="31" customFormat="1" ht="19.5" customHeight="1">
      <c r="A76" s="49"/>
      <c r="B76" s="49" t="s">
        <v>9</v>
      </c>
      <c r="C76" s="4"/>
      <c r="D76" s="5" t="s">
        <v>21</v>
      </c>
      <c r="E76" s="14">
        <f>E77</f>
        <v>442</v>
      </c>
      <c r="F76" s="14">
        <f>F77</f>
        <v>0</v>
      </c>
      <c r="G76" s="14">
        <f>G77</f>
        <v>0</v>
      </c>
      <c r="H76" s="14">
        <f>H77</f>
        <v>0</v>
      </c>
      <c r="I76" s="50" t="s">
        <v>50</v>
      </c>
    </row>
    <row r="77" spans="1:9" s="31" customFormat="1" ht="44.25" customHeight="1">
      <c r="A77" s="49"/>
      <c r="B77" s="49"/>
      <c r="C77" s="13" t="s">
        <v>84</v>
      </c>
      <c r="D77" s="7" t="s">
        <v>142</v>
      </c>
      <c r="E77" s="12">
        <v>442</v>
      </c>
      <c r="F77" s="12"/>
      <c r="G77" s="12"/>
      <c r="H77" s="12"/>
      <c r="I77" s="50"/>
    </row>
    <row r="78" spans="1:9" s="30" customFormat="1" ht="24.75" customHeight="1">
      <c r="A78" s="49"/>
      <c r="B78" s="49" t="s">
        <v>62</v>
      </c>
      <c r="C78" s="4"/>
      <c r="D78" s="5" t="s">
        <v>35</v>
      </c>
      <c r="E78" s="14">
        <f>E79</f>
        <v>0</v>
      </c>
      <c r="F78" s="14">
        <f>F79</f>
        <v>0</v>
      </c>
      <c r="G78" s="14">
        <f>G79</f>
        <v>0</v>
      </c>
      <c r="H78" s="14">
        <f>H79</f>
        <v>65000</v>
      </c>
      <c r="I78" s="50" t="s">
        <v>118</v>
      </c>
    </row>
    <row r="79" spans="1:9" s="31" customFormat="1" ht="58.5" customHeight="1">
      <c r="A79" s="49"/>
      <c r="B79" s="49"/>
      <c r="C79" s="39">
        <v>6050</v>
      </c>
      <c r="D79" s="7" t="s">
        <v>14</v>
      </c>
      <c r="E79" s="12"/>
      <c r="F79" s="12"/>
      <c r="G79" s="8"/>
      <c r="H79" s="8">
        <f>25000+40000</f>
        <v>65000</v>
      </c>
      <c r="I79" s="50"/>
    </row>
    <row r="80" spans="1:9" s="30" customFormat="1" ht="34.5" customHeight="1">
      <c r="A80" s="49" t="s">
        <v>36</v>
      </c>
      <c r="B80" s="11"/>
      <c r="C80" s="4"/>
      <c r="D80" s="5" t="s">
        <v>37</v>
      </c>
      <c r="E80" s="14">
        <f>E82+E83</f>
        <v>0</v>
      </c>
      <c r="F80" s="14">
        <f>F82+F83</f>
        <v>0</v>
      </c>
      <c r="G80" s="14">
        <f>G82+G83</f>
        <v>40000</v>
      </c>
      <c r="H80" s="14">
        <f>H82+H83</f>
        <v>0</v>
      </c>
      <c r="I80" s="50" t="s">
        <v>94</v>
      </c>
    </row>
    <row r="81" spans="1:9" s="30" customFormat="1" ht="35.25" customHeight="1">
      <c r="A81" s="49"/>
      <c r="B81" s="49" t="s">
        <v>38</v>
      </c>
      <c r="C81" s="4"/>
      <c r="D81" s="5" t="s">
        <v>39</v>
      </c>
      <c r="E81" s="14">
        <f>E82</f>
        <v>0</v>
      </c>
      <c r="F81" s="14">
        <f>F82</f>
        <v>0</v>
      </c>
      <c r="G81" s="14">
        <f>G82</f>
        <v>15000</v>
      </c>
      <c r="H81" s="14">
        <f>H82</f>
        <v>0</v>
      </c>
      <c r="I81" s="50"/>
    </row>
    <row r="82" spans="1:9" s="31" customFormat="1" ht="44.25" customHeight="1">
      <c r="A82" s="49"/>
      <c r="B82" s="49"/>
      <c r="C82" s="39">
        <v>2480</v>
      </c>
      <c r="D82" s="7" t="s">
        <v>93</v>
      </c>
      <c r="E82" s="12"/>
      <c r="F82" s="12"/>
      <c r="G82" s="12">
        <v>15000</v>
      </c>
      <c r="H82" s="12"/>
      <c r="I82" s="50"/>
    </row>
    <row r="83" spans="1:9" s="31" customFormat="1" ht="32.25" customHeight="1">
      <c r="A83" s="49"/>
      <c r="B83" s="40" t="s">
        <v>97</v>
      </c>
      <c r="C83" s="39"/>
      <c r="D83" s="41" t="s">
        <v>116</v>
      </c>
      <c r="E83" s="12">
        <f>E84</f>
        <v>0</v>
      </c>
      <c r="F83" s="12">
        <f>F84</f>
        <v>0</v>
      </c>
      <c r="G83" s="12">
        <f>G84</f>
        <v>25000</v>
      </c>
      <c r="H83" s="12">
        <f>H84</f>
        <v>0</v>
      </c>
      <c r="I83" s="50" t="s">
        <v>117</v>
      </c>
    </row>
    <row r="84" spans="1:9" s="31" customFormat="1" ht="38.25" customHeight="1">
      <c r="A84" s="49"/>
      <c r="B84" s="40"/>
      <c r="C84" s="39">
        <v>6050</v>
      </c>
      <c r="D84" s="42" t="s">
        <v>14</v>
      </c>
      <c r="E84" s="12"/>
      <c r="F84" s="12"/>
      <c r="G84" s="8">
        <v>25000</v>
      </c>
      <c r="H84" s="8"/>
      <c r="I84" s="50"/>
    </row>
    <row r="85" spans="1:9" s="21" customFormat="1" ht="12.75">
      <c r="A85" s="49" t="s">
        <v>31</v>
      </c>
      <c r="B85" s="11"/>
      <c r="C85" s="4"/>
      <c r="D85" s="5" t="s">
        <v>32</v>
      </c>
      <c r="E85" s="14">
        <f aca="true" t="shared" si="2" ref="E85:H86">E86</f>
        <v>0</v>
      </c>
      <c r="F85" s="14">
        <f t="shared" si="2"/>
        <v>0</v>
      </c>
      <c r="G85" s="14">
        <f t="shared" si="2"/>
        <v>20000</v>
      </c>
      <c r="H85" s="14">
        <f t="shared" si="2"/>
        <v>0</v>
      </c>
      <c r="I85" s="50" t="s">
        <v>143</v>
      </c>
    </row>
    <row r="86" spans="1:9" s="21" customFormat="1" ht="12.75">
      <c r="A86" s="49"/>
      <c r="B86" s="49" t="s">
        <v>52</v>
      </c>
      <c r="C86" s="4"/>
      <c r="D86" s="5" t="s">
        <v>35</v>
      </c>
      <c r="E86" s="14">
        <f t="shared" si="2"/>
        <v>0</v>
      </c>
      <c r="F86" s="14">
        <f t="shared" si="2"/>
        <v>0</v>
      </c>
      <c r="G86" s="14">
        <f t="shared" si="2"/>
        <v>20000</v>
      </c>
      <c r="H86" s="14">
        <f t="shared" si="2"/>
        <v>0</v>
      </c>
      <c r="I86" s="50"/>
    </row>
    <row r="87" spans="1:9" ht="19.5" customHeight="1">
      <c r="A87" s="49"/>
      <c r="B87" s="49"/>
      <c r="C87" s="39">
        <v>4300</v>
      </c>
      <c r="D87" s="7" t="s">
        <v>44</v>
      </c>
      <c r="E87" s="12"/>
      <c r="F87" s="12"/>
      <c r="G87" s="8">
        <v>20000</v>
      </c>
      <c r="H87" s="6"/>
      <c r="I87" s="50"/>
    </row>
    <row r="88" spans="1:9" ht="12.75">
      <c r="A88" s="56" t="s">
        <v>22</v>
      </c>
      <c r="B88" s="56"/>
      <c r="C88" s="56"/>
      <c r="D88" s="4"/>
      <c r="E88" s="6">
        <f>E85+E80+E73+E68+E62+E57+E47+E43+E28+E18+E11+E8+E54</f>
        <v>765706</v>
      </c>
      <c r="F88" s="6">
        <f>F85+F80+F73+F68+F62+F57+F47+F43+F28+F18+F11+F8+F54</f>
        <v>1000</v>
      </c>
      <c r="G88" s="6">
        <f>G85+G80+G73+G68+G62+G57+G47+G43+G28+G18+G11+G8+G54</f>
        <v>1167379</v>
      </c>
      <c r="H88" s="6">
        <f>H85+H80+H73+H68+H62+H57+H47+H43+H28+H18+H11+H8+H54</f>
        <v>402673</v>
      </c>
      <c r="I88" s="6"/>
    </row>
    <row r="89" spans="6:9" ht="12.75">
      <c r="F89" s="19"/>
      <c r="G89" s="19"/>
      <c r="I89" s="22"/>
    </row>
    <row r="90" spans="5:9" ht="12.75">
      <c r="E90" s="19"/>
      <c r="F90" s="19"/>
      <c r="G90" s="19"/>
      <c r="H90" s="19"/>
      <c r="I90" s="22" t="s">
        <v>149</v>
      </c>
    </row>
    <row r="91" spans="5:9" ht="12.75">
      <c r="E91" s="19"/>
      <c r="F91" s="20"/>
      <c r="G91" s="19"/>
      <c r="I91" s="22" t="s">
        <v>150</v>
      </c>
    </row>
    <row r="92" ht="12.75">
      <c r="I92" s="22"/>
    </row>
    <row r="93" spans="5:9" ht="12.75">
      <c r="E93" s="19"/>
      <c r="F93" s="19"/>
      <c r="G93" s="19"/>
      <c r="H93" s="19"/>
      <c r="I93" s="22"/>
    </row>
    <row r="94" spans="5:9" ht="12.75">
      <c r="E94" s="19"/>
      <c r="F94" s="20"/>
      <c r="I94" s="22"/>
    </row>
    <row r="95" ht="12.75">
      <c r="I95" s="22"/>
    </row>
    <row r="96" spans="7:9" ht="12.75">
      <c r="G96" s="19"/>
      <c r="H96" s="19"/>
      <c r="I96" s="22"/>
    </row>
    <row r="97" spans="6:9" ht="12.75">
      <c r="F97" s="20"/>
      <c r="I97" s="22"/>
    </row>
    <row r="98" ht="12.75">
      <c r="I98" s="22"/>
    </row>
    <row r="99" ht="12.75">
      <c r="I99" s="22"/>
    </row>
    <row r="100" ht="12.75">
      <c r="I100" s="22"/>
    </row>
    <row r="101" ht="12.75">
      <c r="I101" s="22"/>
    </row>
    <row r="102" ht="12.75">
      <c r="I102" s="22"/>
    </row>
    <row r="103" ht="12.75">
      <c r="I103" s="22"/>
    </row>
    <row r="104" ht="12.75">
      <c r="I104" s="22"/>
    </row>
    <row r="105" ht="12.75">
      <c r="I105" s="22"/>
    </row>
    <row r="106" ht="12.75">
      <c r="I106" s="22"/>
    </row>
    <row r="107" ht="12.75">
      <c r="I107" s="22"/>
    </row>
    <row r="108" ht="12.75">
      <c r="I108" s="22"/>
    </row>
    <row r="109" ht="12.75">
      <c r="I109" s="22"/>
    </row>
    <row r="110" ht="12.75">
      <c r="I110" s="22"/>
    </row>
    <row r="111" ht="12.75">
      <c r="I111" s="22"/>
    </row>
    <row r="112" ht="12.75">
      <c r="I112" s="22"/>
    </row>
    <row r="113" ht="12.75">
      <c r="I113" s="22"/>
    </row>
    <row r="114" ht="12.75">
      <c r="I114" s="22"/>
    </row>
    <row r="115" ht="12.75">
      <c r="I115" s="22"/>
    </row>
    <row r="116" ht="12.75">
      <c r="I116" s="22"/>
    </row>
    <row r="117" ht="12.75">
      <c r="I117" s="22"/>
    </row>
    <row r="118" ht="12.75">
      <c r="I118" s="22"/>
    </row>
  </sheetData>
  <mergeCells count="63">
    <mergeCell ref="I73:I74"/>
    <mergeCell ref="A73:A79"/>
    <mergeCell ref="I54:I56"/>
    <mergeCell ref="I60:I61"/>
    <mergeCell ref="A62:A67"/>
    <mergeCell ref="B63:B65"/>
    <mergeCell ref="B66:B67"/>
    <mergeCell ref="B44:B45"/>
    <mergeCell ref="B48:B49"/>
    <mergeCell ref="B50:B51"/>
    <mergeCell ref="A47:A53"/>
    <mergeCell ref="A43:A45"/>
    <mergeCell ref="B52:B53"/>
    <mergeCell ref="A54:A56"/>
    <mergeCell ref="B55:B56"/>
    <mergeCell ref="A57:A61"/>
    <mergeCell ref="B58:B59"/>
    <mergeCell ref="B60:B61"/>
    <mergeCell ref="A88:C88"/>
    <mergeCell ref="B76:B77"/>
    <mergeCell ref="B81:B82"/>
    <mergeCell ref="A85:A87"/>
    <mergeCell ref="B86:B87"/>
    <mergeCell ref="A80:A84"/>
    <mergeCell ref="B78:B79"/>
    <mergeCell ref="G1:I3"/>
    <mergeCell ref="I5:I6"/>
    <mergeCell ref="I85:I87"/>
    <mergeCell ref="A5:C5"/>
    <mergeCell ref="D5:D6"/>
    <mergeCell ref="G5:H5"/>
    <mergeCell ref="E5:F5"/>
    <mergeCell ref="I47:I53"/>
    <mergeCell ref="B69:B72"/>
    <mergeCell ref="A68:A72"/>
    <mergeCell ref="I8:I10"/>
    <mergeCell ref="B22:B25"/>
    <mergeCell ref="A8:A10"/>
    <mergeCell ref="B9:B10"/>
    <mergeCell ref="I23:I25"/>
    <mergeCell ref="A11:A16"/>
    <mergeCell ref="B14:B16"/>
    <mergeCell ref="I11:I13"/>
    <mergeCell ref="A18:A27"/>
    <mergeCell ref="B19:B21"/>
    <mergeCell ref="B26:B27"/>
    <mergeCell ref="I83:I84"/>
    <mergeCell ref="I26:I27"/>
    <mergeCell ref="I80:I82"/>
    <mergeCell ref="I68:I72"/>
    <mergeCell ref="I58:I59"/>
    <mergeCell ref="I78:I79"/>
    <mergeCell ref="I76:I77"/>
    <mergeCell ref="I62:I67"/>
    <mergeCell ref="I43:I45"/>
    <mergeCell ref="I37:I42"/>
    <mergeCell ref="B37:B42"/>
    <mergeCell ref="B29:B30"/>
    <mergeCell ref="A28:A30"/>
    <mergeCell ref="I28:I30"/>
    <mergeCell ref="B31:B36"/>
    <mergeCell ref="I31:I36"/>
    <mergeCell ref="A31:A42"/>
  </mergeCells>
  <printOptions/>
  <pageMargins left="0.17" right="0.23" top="0.34" bottom="0.33" header="0.27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Pińczów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podkrcie</dc:creator>
  <cp:keywords/>
  <dc:description/>
  <cp:lastModifiedBy>ooimicie</cp:lastModifiedBy>
  <cp:lastPrinted>2007-08-30T05:50:00Z</cp:lastPrinted>
  <dcterms:created xsi:type="dcterms:W3CDTF">2007-03-14T09:35:31Z</dcterms:created>
  <dcterms:modified xsi:type="dcterms:W3CDTF">2007-08-31T05:55:33Z</dcterms:modified>
  <cp:category/>
  <cp:version/>
  <cp:contentType/>
  <cp:contentStatus/>
</cp:coreProperties>
</file>