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<sst xmlns="http://schemas.openxmlformats.org/spreadsheetml/2006/main" count="461" uniqueCount="121">
  <si>
    <t>Lp</t>
  </si>
  <si>
    <t>Zadanie inwestycyjne</t>
  </si>
  <si>
    <t>Jednostka organizacyjna realizująca program lub koordynująca jego wykonanie</t>
  </si>
  <si>
    <t>Dział</t>
  </si>
  <si>
    <t>Rozdział</t>
  </si>
  <si>
    <t>Źródła finansowania wydatków</t>
  </si>
  <si>
    <t>Dochody własne</t>
  </si>
  <si>
    <t>Dotacje</t>
  </si>
  <si>
    <t>Kredyty i pożyczki</t>
  </si>
  <si>
    <t>Środki z innych źródeł</t>
  </si>
  <si>
    <t>Kwota</t>
  </si>
  <si>
    <t>Wykup gruntu</t>
  </si>
  <si>
    <t>Razem dział 700</t>
  </si>
  <si>
    <t>X</t>
  </si>
  <si>
    <t>Ogółem wydatki</t>
  </si>
  <si>
    <t>Łączne nakłady finansowe ( w roku budżetowym)</t>
  </si>
  <si>
    <t>Wodociąg Borków - projekt</t>
  </si>
  <si>
    <t>Urząd Miejski Pińczów</t>
  </si>
  <si>
    <t>Budowa wodociągu Mysiak</t>
  </si>
  <si>
    <t>010</t>
  </si>
  <si>
    <t>01010</t>
  </si>
  <si>
    <t>Razem dział 010</t>
  </si>
  <si>
    <t>Modernizacja drogi Uników-Galów</t>
  </si>
  <si>
    <t>600</t>
  </si>
  <si>
    <t>60016</t>
  </si>
  <si>
    <t>Dokończenie modernizacji drogi w Brześciu</t>
  </si>
  <si>
    <t>Budowa ulicy Przemysłowej (projekt)</t>
  </si>
  <si>
    <t>Budowa ulicy Republiki Pińczowskiej (projekt)</t>
  </si>
  <si>
    <t>Razem dział 600</t>
  </si>
  <si>
    <t>Komputeryzacja Urzędu</t>
  </si>
  <si>
    <t>750</t>
  </si>
  <si>
    <t>75023</t>
  </si>
  <si>
    <t>Razem dział 750</t>
  </si>
  <si>
    <t>Zakup samochodu dla Straży Miejskiej</t>
  </si>
  <si>
    <t>754</t>
  </si>
  <si>
    <t>75416</t>
  </si>
  <si>
    <t>Zabruk parkingu przy ulicy Złotej</t>
  </si>
  <si>
    <t>Przebudowa łączników pomiędzy ul. Górną i Bednarską</t>
  </si>
  <si>
    <t>Modernizacja ul. Dygasińskiego</t>
  </si>
  <si>
    <t>700</t>
  </si>
  <si>
    <t>70005</t>
  </si>
  <si>
    <t>Razem dział 754</t>
  </si>
  <si>
    <t>900</t>
  </si>
  <si>
    <t>90015</t>
  </si>
  <si>
    <t>Budowa ośwetlenia ulicznego w Koperni</t>
  </si>
  <si>
    <t>Budowa napowietrznej linii oświetlenia drogowego w miejscowości Brzeście (droga gminna)</t>
  </si>
  <si>
    <t>Budowa oświetlenia drogowego w Skrzypiowie</t>
  </si>
  <si>
    <t>Dobudowa oświetlenia drogowego na istniejącej sieci n.n w Zagości Starej (parcelacja)</t>
  </si>
  <si>
    <t>Budowa napowietrznej linii oświetlenia drogowego w miejscowości Szczypiec</t>
  </si>
  <si>
    <t>Dobudowa oświetlenia drogowego na istniejęcej sieci n.n z wyprowadzeniem dodatkowego obwodu n.n. przy drodze nr 767 w Bogucicach</t>
  </si>
  <si>
    <t>Dobudowa oświetlenia drogowego w Unikowie</t>
  </si>
  <si>
    <t>Dobudowa oświetlenia drogowego na istniejącej sieci n.n. z wyprowadzeniem dodatkowego obwodu n.n w Zakrzowie</t>
  </si>
  <si>
    <t>Razem dział 900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</si>
  <si>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</si>
  <si>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</si>
  <si>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</si>
  <si>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</si>
  <si>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</si>
  <si>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</si>
  <si>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</si>
  <si>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</si>
  <si>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</si>
  <si>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</si>
  <si>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</si>
  <si>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</si>
  <si>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</si>
  <si>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</si>
  <si>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</si>
  <si>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</si>
  <si>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</si>
  <si>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</si>
  <si>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</si>
  <si>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</si>
  <si>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</si>
  <si>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</si>
  <si>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Budowa oświetlenia ulicznego w miejscowości Marzęcin</t>
  </si>
  <si>
    <t>Budowa oświetlenia ulicznego na ulicy Republiki Pińczowskiej (projekt)</t>
  </si>
  <si>
    <t>Budowa oświetlenia ulicznego na ulicy Grodziskowej w Pińczowie</t>
  </si>
  <si>
    <t>60013</t>
  </si>
  <si>
    <t>Budowa chodnika w Bogucicach - projekt</t>
  </si>
  <si>
    <t>75020</t>
  </si>
  <si>
    <t>-</t>
  </si>
  <si>
    <t>do uchwały Nr…………….</t>
  </si>
  <si>
    <t>Rady Miejskiej w Pińczowie</t>
  </si>
  <si>
    <t>z dnia ……………………..</t>
  </si>
  <si>
    <t>Wydatki inwestycyjne na okres roku budżetowego</t>
  </si>
  <si>
    <t>pochodzące z:</t>
  </si>
  <si>
    <t>Budowa wodociągu w Krzyżanowicach Średnich</t>
  </si>
  <si>
    <t>Budowa wodociągu w Krzyżanowicach Dolnych</t>
  </si>
  <si>
    <t>Zakup komputera dla ZEASiP w Pińczowie</t>
  </si>
  <si>
    <t>801</t>
  </si>
  <si>
    <t>80114</t>
  </si>
  <si>
    <t>Budowa oświetlenia ulicznego wzdłuż drogi nr 767 na ul. Batalionów Chłopskich w Pińczowie - etap II</t>
  </si>
  <si>
    <t>Razem dział 801</t>
  </si>
  <si>
    <t>Modernizacja drogi w Kozubowie</t>
  </si>
  <si>
    <t>Dobudowa oświetlenia drogowego na istniejącej sieci n.n. z wyprowadzeniem dodatkowego obwodu n.n w Podłężu</t>
  </si>
  <si>
    <t>Modernizacja drogi w Podłężu</t>
  </si>
  <si>
    <t>Dofinansowanie zakupu samochodu kwatermistrzowskiego z możliwością holowania dla Państwowej Straży Pożarnej</t>
  </si>
  <si>
    <t>w sprawie zmian w budżecie Gminy na 2006 r</t>
  </si>
  <si>
    <t>Modernizacja drogi w Zagości Nowej</t>
  </si>
  <si>
    <t xml:space="preserve">Odbudowa infrastruktury drogowej droga Skrzypiów - Zakrzów </t>
  </si>
  <si>
    <t>Budowa ulicy Reduty Mławskiej w Pińczowie</t>
  </si>
  <si>
    <t>Modernizacja drogi Zakamień - Grochowiska</t>
  </si>
  <si>
    <t>Budowa ulicy Grodziskowej wraz z łącznikiem do ulicy Grunwaldzkiej w Pińczowie - projekt</t>
  </si>
  <si>
    <t>Wymiana okień w Urzędzie Miejskim w Pińczowie</t>
  </si>
  <si>
    <t>90001</t>
  </si>
  <si>
    <t>Kanalizacja ulicy Kluka w Pińczowie - (projekt)</t>
  </si>
  <si>
    <t>Asfaltowanie targowicy miejskiej w Pińczowie</t>
  </si>
  <si>
    <t>Dobudowa oświetlenia drogowego na istniejącej sieci n.n z wyprowadzeniem dodatkowego obwodu n.n. (etap I) oraz budowa nowego odcinka linii oświetlenia drogowego w Młodzawach Dużych (etap II)</t>
  </si>
  <si>
    <t>Projekt koncepcyjny zagospodarowania terenu przy Szkole Podstawowej nr 1 w Pińczowie</t>
  </si>
  <si>
    <t>80101</t>
  </si>
  <si>
    <t>Modernizacja ul. Przemysłowej (nakładka asfaltowa)</t>
  </si>
  <si>
    <t>Modernizacja ulicy Złota w Pińczowie (nakładka asfaltowa)</t>
  </si>
  <si>
    <t>Modernizacja dróg gminnych w m. Pasturka etap I</t>
  </si>
  <si>
    <t>Instalacja klimatyzacji w pomieszczeniu serwerowni Urzędu Miejskiego w Pińczowie</t>
  </si>
  <si>
    <t>Modernizacja drogi Zagorzyce-Teresów</t>
  </si>
  <si>
    <t>Modernizacja drogi w Marzęcinie</t>
  </si>
  <si>
    <t>Zakup unitu do gabinetu stomatologicznego przy Szkole Podstawowej w Pińczowie</t>
  </si>
  <si>
    <t>Załącznik Nr 2</t>
  </si>
  <si>
    <t>Modernizacja drogi nr 1513019 w Zagości Nowej</t>
  </si>
  <si>
    <t>Modernizacja drogi nr 1513005 w Unikowie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</si>
</sst>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62">
      <selection activeCell="G34" sqref="G34"/>
    </sheetView>
  </sheetViews>
  <sheetFormatPr defaultColWidth="9.140625" defaultRowHeight="12.75"/>
  <cols>
    <col min="1" max="1" width="9.28125" style="4" customWidth="1"/>
    <col min="2" max="2" width="28.140625" style="4" customWidth="1"/>
    <col min="3" max="3" width="13.421875" style="4" customWidth="1"/>
    <col min="4" max="5" width="9.140625" style="4" customWidth="1"/>
    <col min="6" max="6" width="15.140625" style="4" customWidth="1"/>
    <col min="7" max="7" width="13.140625" style="4" customWidth="1"/>
    <col min="8" max="8" width="9.140625" style="4" customWidth="1"/>
    <col min="9" max="9" width="11.8515625" style="4" customWidth="1"/>
    <col min="10" max="10" width="9.140625" style="4" customWidth="1"/>
    <col min="11" max="11" width="13.57421875" style="4" customWidth="1"/>
    <col min="12" max="16384" width="9.140625" style="4" customWidth="1"/>
  </cols>
  <sheetData>
    <row r="1" ht="15.75">
      <c r="I1" s="10" t="s">
        <v>118</v>
      </c>
    </row>
    <row r="2" ht="15.75">
      <c r="I2" s="10" t="s">
        <v>82</v>
      </c>
    </row>
    <row r="3" ht="15.75">
      <c r="I3" s="10" t="s">
        <v>83</v>
      </c>
    </row>
    <row r="4" ht="15.75">
      <c r="I4" s="10" t="s">
        <v>84</v>
      </c>
    </row>
    <row r="5" ht="15.75">
      <c r="I5" s="11" t="s">
        <v>98</v>
      </c>
    </row>
    <row r="6" spans="1:11" ht="18.75">
      <c r="A6" s="19" t="s">
        <v>85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15.75">
      <c r="I7" s="8"/>
    </row>
    <row r="8" spans="1:11" ht="49.5" customHeight="1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15</v>
      </c>
      <c r="G8" s="18" t="s">
        <v>5</v>
      </c>
      <c r="H8" s="18"/>
      <c r="I8" s="18"/>
      <c r="J8" s="18"/>
      <c r="K8" s="18"/>
    </row>
    <row r="9" spans="1:11" ht="15.75">
      <c r="A9" s="18"/>
      <c r="B9" s="18"/>
      <c r="C9" s="18"/>
      <c r="D9" s="18"/>
      <c r="E9" s="18"/>
      <c r="F9" s="18"/>
      <c r="G9" s="18" t="s">
        <v>6</v>
      </c>
      <c r="H9" s="18" t="s">
        <v>7</v>
      </c>
      <c r="I9" s="18" t="s">
        <v>8</v>
      </c>
      <c r="J9" s="18" t="s">
        <v>9</v>
      </c>
      <c r="K9" s="18"/>
    </row>
    <row r="10" spans="1:11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9" t="s">
        <v>10</v>
      </c>
      <c r="K10" s="9" t="s">
        <v>86</v>
      </c>
    </row>
    <row r="11" spans="1:1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31.5">
      <c r="A12" s="1" t="s">
        <v>53</v>
      </c>
      <c r="B12" s="3" t="s">
        <v>16</v>
      </c>
      <c r="C12" s="1" t="s">
        <v>17</v>
      </c>
      <c r="D12" s="2" t="s">
        <v>19</v>
      </c>
      <c r="E12" s="2" t="s">
        <v>20</v>
      </c>
      <c r="F12" s="6">
        <v>15000</v>
      </c>
      <c r="G12" s="6">
        <v>15000</v>
      </c>
      <c r="H12" s="6" t="s">
        <v>81</v>
      </c>
      <c r="I12" s="6" t="s">
        <v>81</v>
      </c>
      <c r="J12" s="6" t="s">
        <v>81</v>
      </c>
      <c r="K12" s="6" t="s">
        <v>81</v>
      </c>
    </row>
    <row r="13" spans="1:11" ht="35.25" customHeight="1">
      <c r="A13" s="1" t="s">
        <v>54</v>
      </c>
      <c r="B13" s="3" t="s">
        <v>18</v>
      </c>
      <c r="C13" s="1" t="s">
        <v>17</v>
      </c>
      <c r="D13" s="2" t="s">
        <v>19</v>
      </c>
      <c r="E13" s="2" t="s">
        <v>20</v>
      </c>
      <c r="F13" s="6">
        <v>67800</v>
      </c>
      <c r="G13" s="6" t="s">
        <v>81</v>
      </c>
      <c r="H13" s="6" t="s">
        <v>81</v>
      </c>
      <c r="I13" s="6">
        <v>67800</v>
      </c>
      <c r="J13" s="6" t="s">
        <v>81</v>
      </c>
      <c r="K13" s="6" t="s">
        <v>81</v>
      </c>
    </row>
    <row r="14" spans="1:11" ht="39" customHeight="1">
      <c r="A14" s="1" t="s">
        <v>55</v>
      </c>
      <c r="B14" s="3" t="s">
        <v>87</v>
      </c>
      <c r="C14" s="1" t="s">
        <v>17</v>
      </c>
      <c r="D14" s="2" t="s">
        <v>19</v>
      </c>
      <c r="E14" s="2" t="s">
        <v>20</v>
      </c>
      <c r="F14" s="6">
        <f>170000-13000</f>
        <v>157000</v>
      </c>
      <c r="G14" s="6" t="s">
        <v>81</v>
      </c>
      <c r="H14" s="6" t="s">
        <v>81</v>
      </c>
      <c r="I14" s="6">
        <f>170000-13000</f>
        <v>157000</v>
      </c>
      <c r="J14" s="6" t="s">
        <v>81</v>
      </c>
      <c r="K14" s="6" t="s">
        <v>81</v>
      </c>
    </row>
    <row r="15" spans="1:11" ht="39" customHeight="1">
      <c r="A15" s="1" t="s">
        <v>56</v>
      </c>
      <c r="B15" s="3" t="s">
        <v>88</v>
      </c>
      <c r="C15" s="1" t="s">
        <v>17</v>
      </c>
      <c r="D15" s="2" t="s">
        <v>19</v>
      </c>
      <c r="E15" s="2" t="s">
        <v>20</v>
      </c>
      <c r="F15" s="6">
        <f>170000-13000</f>
        <v>157000</v>
      </c>
      <c r="G15" s="6" t="s">
        <v>81</v>
      </c>
      <c r="H15" s="6" t="s">
        <v>81</v>
      </c>
      <c r="I15" s="6">
        <f>170000-13000</f>
        <v>157000</v>
      </c>
      <c r="J15" s="6" t="s">
        <v>81</v>
      </c>
      <c r="K15" s="6" t="s">
        <v>81</v>
      </c>
    </row>
    <row r="16" spans="1:11" ht="18.75" customHeight="1">
      <c r="A16" s="7"/>
      <c r="B16" s="12" t="s">
        <v>21</v>
      </c>
      <c r="C16" s="7" t="s">
        <v>13</v>
      </c>
      <c r="D16" s="15" t="s">
        <v>13</v>
      </c>
      <c r="E16" s="15" t="s">
        <v>13</v>
      </c>
      <c r="F16" s="14">
        <f>F15+F14+F13+F12</f>
        <v>396800</v>
      </c>
      <c r="G16" s="14">
        <f>G12</f>
        <v>15000</v>
      </c>
      <c r="H16" s="14" t="s">
        <v>81</v>
      </c>
      <c r="I16" s="14">
        <f>I15+I14+I13</f>
        <v>381800</v>
      </c>
      <c r="J16" s="14" t="s">
        <v>81</v>
      </c>
      <c r="K16" s="14" t="s">
        <v>81</v>
      </c>
    </row>
    <row r="17" spans="1:11" ht="31.5">
      <c r="A17" s="1" t="s">
        <v>57</v>
      </c>
      <c r="B17" s="3" t="s">
        <v>79</v>
      </c>
      <c r="C17" s="1" t="s">
        <v>17</v>
      </c>
      <c r="D17" s="2" t="s">
        <v>23</v>
      </c>
      <c r="E17" s="2" t="s">
        <v>78</v>
      </c>
      <c r="F17" s="6">
        <v>80000</v>
      </c>
      <c r="G17" s="6">
        <v>80000</v>
      </c>
      <c r="H17" s="6" t="s">
        <v>81</v>
      </c>
      <c r="I17" s="6" t="s">
        <v>81</v>
      </c>
      <c r="J17" s="6" t="s">
        <v>81</v>
      </c>
      <c r="K17" s="6" t="s">
        <v>81</v>
      </c>
    </row>
    <row r="18" spans="1:11" ht="41.25" customHeight="1">
      <c r="A18" s="1" t="s">
        <v>58</v>
      </c>
      <c r="B18" s="3" t="s">
        <v>22</v>
      </c>
      <c r="C18" s="1" t="s">
        <v>17</v>
      </c>
      <c r="D18" s="2" t="s">
        <v>23</v>
      </c>
      <c r="E18" s="2" t="s">
        <v>24</v>
      </c>
      <c r="F18" s="6">
        <f>162000-30000</f>
        <v>132000</v>
      </c>
      <c r="G18" s="6" t="s">
        <v>81</v>
      </c>
      <c r="H18" s="6" t="s">
        <v>81</v>
      </c>
      <c r="I18" s="6">
        <f>162000-30000</f>
        <v>132000</v>
      </c>
      <c r="J18" s="6" t="s">
        <v>81</v>
      </c>
      <c r="K18" s="6" t="s">
        <v>81</v>
      </c>
    </row>
    <row r="19" spans="1:11" ht="37.5" customHeight="1">
      <c r="A19" s="1" t="s">
        <v>59</v>
      </c>
      <c r="B19" s="3" t="s">
        <v>94</v>
      </c>
      <c r="C19" s="1" t="s">
        <v>17</v>
      </c>
      <c r="D19" s="2" t="s">
        <v>23</v>
      </c>
      <c r="E19" s="2" t="s">
        <v>24</v>
      </c>
      <c r="F19" s="6">
        <v>134000</v>
      </c>
      <c r="G19" s="6" t="s">
        <v>81</v>
      </c>
      <c r="H19" s="6" t="s">
        <v>81</v>
      </c>
      <c r="I19" s="6">
        <v>134000</v>
      </c>
      <c r="J19" s="6" t="s">
        <v>81</v>
      </c>
      <c r="K19" s="6" t="s">
        <v>81</v>
      </c>
    </row>
    <row r="20" spans="1:11" ht="39.75" customHeight="1">
      <c r="A20" s="1" t="s">
        <v>60</v>
      </c>
      <c r="B20" s="3" t="s">
        <v>25</v>
      </c>
      <c r="C20" s="1" t="s">
        <v>17</v>
      </c>
      <c r="D20" s="2" t="s">
        <v>23</v>
      </c>
      <c r="E20" s="2" t="s">
        <v>24</v>
      </c>
      <c r="F20" s="6">
        <v>83000</v>
      </c>
      <c r="G20" s="6" t="s">
        <v>81</v>
      </c>
      <c r="H20" s="6" t="s">
        <v>81</v>
      </c>
      <c r="I20" s="6">
        <v>83000</v>
      </c>
      <c r="J20" s="6" t="s">
        <v>81</v>
      </c>
      <c r="K20" s="6" t="s">
        <v>81</v>
      </c>
    </row>
    <row r="21" spans="1:11" ht="36.75" customHeight="1">
      <c r="A21" s="1" t="s">
        <v>61</v>
      </c>
      <c r="B21" s="3" t="s">
        <v>96</v>
      </c>
      <c r="C21" s="1" t="s">
        <v>17</v>
      </c>
      <c r="D21" s="2" t="s">
        <v>23</v>
      </c>
      <c r="E21" s="2" t="s">
        <v>24</v>
      </c>
      <c r="F21" s="6">
        <v>38000</v>
      </c>
      <c r="G21" s="6">
        <v>38000</v>
      </c>
      <c r="H21" s="6" t="s">
        <v>81</v>
      </c>
      <c r="I21" s="6" t="s">
        <v>81</v>
      </c>
      <c r="J21" s="6" t="s">
        <v>81</v>
      </c>
      <c r="K21" s="6" t="s">
        <v>81</v>
      </c>
    </row>
    <row r="22" spans="1:11" ht="32.25" customHeight="1">
      <c r="A22" s="1" t="s">
        <v>62</v>
      </c>
      <c r="B22" s="3" t="s">
        <v>99</v>
      </c>
      <c r="C22" s="1" t="s">
        <v>17</v>
      </c>
      <c r="D22" s="2" t="s">
        <v>23</v>
      </c>
      <c r="E22" s="2" t="s">
        <v>24</v>
      </c>
      <c r="F22" s="6">
        <f>112000-29000</f>
        <v>83000</v>
      </c>
      <c r="G22" s="6" t="s">
        <v>81</v>
      </c>
      <c r="H22" s="6" t="s">
        <v>81</v>
      </c>
      <c r="I22" s="6">
        <f>112000-29000</f>
        <v>83000</v>
      </c>
      <c r="J22" s="6" t="s">
        <v>81</v>
      </c>
      <c r="K22" s="6" t="s">
        <v>81</v>
      </c>
    </row>
    <row r="23" spans="1:11" ht="49.5" customHeight="1">
      <c r="A23" s="1" t="s">
        <v>63</v>
      </c>
      <c r="B23" s="3" t="s">
        <v>100</v>
      </c>
      <c r="C23" s="1" t="s">
        <v>17</v>
      </c>
      <c r="D23" s="2" t="s">
        <v>23</v>
      </c>
      <c r="E23" s="2" t="s">
        <v>24</v>
      </c>
      <c r="F23" s="6">
        <v>100000</v>
      </c>
      <c r="G23" s="6" t="s">
        <v>81</v>
      </c>
      <c r="H23" s="6" t="s">
        <v>81</v>
      </c>
      <c r="I23" s="6">
        <v>100000</v>
      </c>
      <c r="J23" s="6" t="s">
        <v>81</v>
      </c>
      <c r="K23" s="6" t="s">
        <v>81</v>
      </c>
    </row>
    <row r="24" spans="1:11" ht="31.5">
      <c r="A24" s="1" t="s">
        <v>64</v>
      </c>
      <c r="B24" s="3" t="s">
        <v>101</v>
      </c>
      <c r="C24" s="1" t="s">
        <v>17</v>
      </c>
      <c r="D24" s="2" t="s">
        <v>23</v>
      </c>
      <c r="E24" s="2" t="s">
        <v>24</v>
      </c>
      <c r="F24" s="6">
        <v>140000</v>
      </c>
      <c r="G24" s="6" t="s">
        <v>81</v>
      </c>
      <c r="H24" s="6" t="s">
        <v>81</v>
      </c>
      <c r="I24" s="6">
        <v>140000</v>
      </c>
      <c r="J24" s="6" t="s">
        <v>81</v>
      </c>
      <c r="K24" s="6" t="s">
        <v>81</v>
      </c>
    </row>
    <row r="25" spans="1:11" ht="31.5">
      <c r="A25" s="1" t="s">
        <v>65</v>
      </c>
      <c r="B25" s="3" t="s">
        <v>26</v>
      </c>
      <c r="C25" s="1" t="s">
        <v>17</v>
      </c>
      <c r="D25" s="2" t="s">
        <v>23</v>
      </c>
      <c r="E25" s="2" t="s">
        <v>24</v>
      </c>
      <c r="F25" s="6">
        <v>100000</v>
      </c>
      <c r="G25" s="6">
        <v>100000</v>
      </c>
      <c r="H25" s="6" t="s">
        <v>81</v>
      </c>
      <c r="I25" s="6" t="s">
        <v>81</v>
      </c>
      <c r="J25" s="6" t="s">
        <v>81</v>
      </c>
      <c r="K25" s="6" t="s">
        <v>81</v>
      </c>
    </row>
    <row r="26" spans="1:11" ht="31.5">
      <c r="A26" s="1" t="s">
        <v>66</v>
      </c>
      <c r="B26" s="3" t="s">
        <v>27</v>
      </c>
      <c r="C26" s="1" t="s">
        <v>17</v>
      </c>
      <c r="D26" s="2" t="s">
        <v>23</v>
      </c>
      <c r="E26" s="2" t="s">
        <v>24</v>
      </c>
      <c r="F26" s="6">
        <v>80000</v>
      </c>
      <c r="G26" s="6">
        <v>80000</v>
      </c>
      <c r="H26" s="6" t="s">
        <v>81</v>
      </c>
      <c r="I26" s="6" t="s">
        <v>81</v>
      </c>
      <c r="J26" s="6" t="s">
        <v>81</v>
      </c>
      <c r="K26" s="6" t="s">
        <v>81</v>
      </c>
    </row>
    <row r="27" spans="1:11" ht="31.5">
      <c r="A27" s="1" t="s">
        <v>67</v>
      </c>
      <c r="B27" s="3" t="s">
        <v>102</v>
      </c>
      <c r="C27" s="1" t="s">
        <v>17</v>
      </c>
      <c r="D27" s="2" t="s">
        <v>23</v>
      </c>
      <c r="E27" s="2" t="s">
        <v>24</v>
      </c>
      <c r="F27" s="6">
        <v>85000</v>
      </c>
      <c r="G27" s="6" t="s">
        <v>81</v>
      </c>
      <c r="H27" s="6" t="s">
        <v>81</v>
      </c>
      <c r="I27" s="6">
        <v>85000</v>
      </c>
      <c r="J27" s="6" t="s">
        <v>81</v>
      </c>
      <c r="K27" s="6" t="s">
        <v>81</v>
      </c>
    </row>
    <row r="28" spans="1:11" ht="31.5">
      <c r="A28" s="1" t="s">
        <v>68</v>
      </c>
      <c r="B28" s="3" t="s">
        <v>36</v>
      </c>
      <c r="C28" s="1" t="s">
        <v>17</v>
      </c>
      <c r="D28" s="2" t="s">
        <v>23</v>
      </c>
      <c r="E28" s="2" t="s">
        <v>24</v>
      </c>
      <c r="F28" s="6">
        <v>40100</v>
      </c>
      <c r="G28" s="6">
        <v>40100</v>
      </c>
      <c r="H28" s="6" t="s">
        <v>81</v>
      </c>
      <c r="I28" s="6" t="s">
        <v>81</v>
      </c>
      <c r="J28" s="6" t="s">
        <v>81</v>
      </c>
      <c r="K28" s="6" t="s">
        <v>81</v>
      </c>
    </row>
    <row r="29" spans="1:11" ht="47.25">
      <c r="A29" s="1" t="s">
        <v>69</v>
      </c>
      <c r="B29" s="3" t="s">
        <v>37</v>
      </c>
      <c r="C29" s="1" t="s">
        <v>17</v>
      </c>
      <c r="D29" s="2" t="s">
        <v>23</v>
      </c>
      <c r="E29" s="2" t="s">
        <v>24</v>
      </c>
      <c r="F29" s="6">
        <v>44885</v>
      </c>
      <c r="G29" s="6">
        <v>5590</v>
      </c>
      <c r="H29" s="6" t="s">
        <v>81</v>
      </c>
      <c r="I29" s="6">
        <v>39295</v>
      </c>
      <c r="J29" s="6" t="s">
        <v>81</v>
      </c>
      <c r="K29" s="6" t="s">
        <v>81</v>
      </c>
    </row>
    <row r="30" spans="1:11" ht="63">
      <c r="A30" s="1" t="s">
        <v>70</v>
      </c>
      <c r="B30" s="3" t="s">
        <v>103</v>
      </c>
      <c r="C30" s="1" t="s">
        <v>17</v>
      </c>
      <c r="D30" s="2" t="s">
        <v>23</v>
      </c>
      <c r="E30" s="2" t="s">
        <v>24</v>
      </c>
      <c r="F30" s="6">
        <f>74000+26000</f>
        <v>100000</v>
      </c>
      <c r="G30" s="6">
        <v>74000</v>
      </c>
      <c r="H30" s="6" t="s">
        <v>81</v>
      </c>
      <c r="I30" s="6">
        <v>26000</v>
      </c>
      <c r="J30" s="6" t="s">
        <v>81</v>
      </c>
      <c r="K30" s="6" t="s">
        <v>81</v>
      </c>
    </row>
    <row r="31" spans="1:11" ht="31.5">
      <c r="A31" s="1" t="s">
        <v>71</v>
      </c>
      <c r="B31" s="3" t="s">
        <v>38</v>
      </c>
      <c r="C31" s="1" t="s">
        <v>17</v>
      </c>
      <c r="D31" s="2" t="s">
        <v>23</v>
      </c>
      <c r="E31" s="2" t="s">
        <v>24</v>
      </c>
      <c r="F31" s="6">
        <v>49372</v>
      </c>
      <c r="G31" s="6">
        <v>49372</v>
      </c>
      <c r="H31" s="6" t="s">
        <v>81</v>
      </c>
      <c r="I31" s="6" t="s">
        <v>81</v>
      </c>
      <c r="J31" s="6" t="s">
        <v>81</v>
      </c>
      <c r="K31" s="6" t="s">
        <v>81</v>
      </c>
    </row>
    <row r="32" spans="1:11" ht="47.25">
      <c r="A32" s="1" t="s">
        <v>72</v>
      </c>
      <c r="B32" s="3" t="s">
        <v>111</v>
      </c>
      <c r="C32" s="1" t="s">
        <v>17</v>
      </c>
      <c r="D32" s="2" t="s">
        <v>23</v>
      </c>
      <c r="E32" s="2" t="s">
        <v>24</v>
      </c>
      <c r="F32" s="6">
        <f>65000-3000</f>
        <v>62000</v>
      </c>
      <c r="G32" s="6">
        <f>65000-3000</f>
        <v>62000</v>
      </c>
      <c r="H32" s="6" t="s">
        <v>81</v>
      </c>
      <c r="I32" s="6" t="s">
        <v>81</v>
      </c>
      <c r="J32" s="6" t="s">
        <v>81</v>
      </c>
      <c r="K32" s="6" t="s">
        <v>81</v>
      </c>
    </row>
    <row r="33" spans="1:11" ht="47.25">
      <c r="A33" s="1" t="s">
        <v>73</v>
      </c>
      <c r="B33" s="3" t="s">
        <v>112</v>
      </c>
      <c r="C33" s="1" t="s">
        <v>17</v>
      </c>
      <c r="D33" s="2" t="s">
        <v>23</v>
      </c>
      <c r="E33" s="2" t="s">
        <v>24</v>
      </c>
      <c r="F33" s="6">
        <v>26000</v>
      </c>
      <c r="G33" s="6">
        <v>26000</v>
      </c>
      <c r="H33" s="6" t="s">
        <v>81</v>
      </c>
      <c r="I33" s="6" t="s">
        <v>81</v>
      </c>
      <c r="J33" s="6" t="s">
        <v>81</v>
      </c>
      <c r="K33" s="6" t="s">
        <v>81</v>
      </c>
    </row>
    <row r="34" spans="1:11" ht="31.5">
      <c r="A34" s="1" t="s">
        <v>74</v>
      </c>
      <c r="B34" s="3" t="s">
        <v>113</v>
      </c>
      <c r="C34" s="1" t="s">
        <v>17</v>
      </c>
      <c r="D34" s="2" t="s">
        <v>23</v>
      </c>
      <c r="E34" s="2" t="s">
        <v>24</v>
      </c>
      <c r="F34" s="6">
        <f>85000-13000</f>
        <v>72000</v>
      </c>
      <c r="G34" s="6">
        <f>85000-13000</f>
        <v>72000</v>
      </c>
      <c r="H34" s="6" t="s">
        <v>81</v>
      </c>
      <c r="I34" s="6" t="s">
        <v>81</v>
      </c>
      <c r="J34" s="6" t="s">
        <v>81</v>
      </c>
      <c r="K34" s="6" t="s">
        <v>81</v>
      </c>
    </row>
    <row r="35" spans="1:11" ht="31.5">
      <c r="A35" s="1">
        <v>23</v>
      </c>
      <c r="B35" s="3" t="s">
        <v>115</v>
      </c>
      <c r="C35" s="1" t="s">
        <v>17</v>
      </c>
      <c r="D35" s="2" t="s">
        <v>23</v>
      </c>
      <c r="E35" s="2" t="s">
        <v>24</v>
      </c>
      <c r="F35" s="6">
        <f>30000+5000</f>
        <v>35000</v>
      </c>
      <c r="G35" s="6">
        <v>5000</v>
      </c>
      <c r="H35" s="6" t="s">
        <v>81</v>
      </c>
      <c r="I35" s="6">
        <v>30000</v>
      </c>
      <c r="J35" s="6" t="s">
        <v>81</v>
      </c>
      <c r="K35" s="6" t="s">
        <v>81</v>
      </c>
    </row>
    <row r="36" spans="1:11" ht="31.5">
      <c r="A36" s="1">
        <v>24</v>
      </c>
      <c r="B36" s="3" t="s">
        <v>116</v>
      </c>
      <c r="C36" s="1" t="s">
        <v>17</v>
      </c>
      <c r="D36" s="2" t="s">
        <v>23</v>
      </c>
      <c r="E36" s="2" t="s">
        <v>24</v>
      </c>
      <c r="F36" s="6">
        <f>30000+5000</f>
        <v>35000</v>
      </c>
      <c r="G36" s="6">
        <v>5000</v>
      </c>
      <c r="H36" s="6" t="s">
        <v>81</v>
      </c>
      <c r="I36" s="6">
        <v>30000</v>
      </c>
      <c r="J36" s="6" t="s">
        <v>81</v>
      </c>
      <c r="K36" s="6" t="s">
        <v>81</v>
      </c>
    </row>
    <row r="37" spans="1:11" ht="31.5">
      <c r="A37" s="1">
        <v>25</v>
      </c>
      <c r="B37" s="3" t="s">
        <v>119</v>
      </c>
      <c r="C37" s="1" t="s">
        <v>17</v>
      </c>
      <c r="D37" s="2" t="s">
        <v>23</v>
      </c>
      <c r="E37" s="2" t="s">
        <v>24</v>
      </c>
      <c r="F37" s="6">
        <v>29000</v>
      </c>
      <c r="G37" s="6"/>
      <c r="H37" s="6"/>
      <c r="I37" s="6">
        <v>29000</v>
      </c>
      <c r="J37" s="6"/>
      <c r="K37" s="6"/>
    </row>
    <row r="38" spans="1:11" ht="31.5">
      <c r="A38" s="1">
        <v>26</v>
      </c>
      <c r="B38" s="3" t="s">
        <v>120</v>
      </c>
      <c r="C38" s="1" t="s">
        <v>17</v>
      </c>
      <c r="D38" s="2" t="s">
        <v>23</v>
      </c>
      <c r="E38" s="2" t="s">
        <v>24</v>
      </c>
      <c r="F38" s="6">
        <v>30000</v>
      </c>
      <c r="G38" s="6"/>
      <c r="H38" s="6"/>
      <c r="I38" s="6">
        <v>30000</v>
      </c>
      <c r="J38" s="6"/>
      <c r="K38" s="6"/>
    </row>
    <row r="39" spans="1:11" ht="18.75" customHeight="1">
      <c r="A39" s="7"/>
      <c r="B39" s="12" t="s">
        <v>28</v>
      </c>
      <c r="C39" s="7" t="s">
        <v>13</v>
      </c>
      <c r="D39" s="15" t="s">
        <v>13</v>
      </c>
      <c r="E39" s="15" t="s">
        <v>13</v>
      </c>
      <c r="F39" s="14">
        <f>SUM(F17:F38)</f>
        <v>1578357</v>
      </c>
      <c r="G39" s="14">
        <f>G34+G33+G32+G31+G30+G29+G28+G26+G25+G21+G17+G35+G36</f>
        <v>637062</v>
      </c>
      <c r="H39" s="14" t="s">
        <v>81</v>
      </c>
      <c r="I39" s="14">
        <f>I38+I37+I36+I35+I30+I29+I27+I24+I23+I22+I20+I19+I18</f>
        <v>941295</v>
      </c>
      <c r="J39" s="14" t="s">
        <v>81</v>
      </c>
      <c r="K39" s="14" t="s">
        <v>81</v>
      </c>
    </row>
    <row r="40" spans="1:11" ht="31.5">
      <c r="A40" s="1">
        <v>27</v>
      </c>
      <c r="B40" s="3" t="s">
        <v>11</v>
      </c>
      <c r="C40" s="1" t="s">
        <v>17</v>
      </c>
      <c r="D40" s="2" t="s">
        <v>39</v>
      </c>
      <c r="E40" s="2" t="s">
        <v>40</v>
      </c>
      <c r="F40" s="6">
        <v>120000</v>
      </c>
      <c r="G40" s="6">
        <v>120000</v>
      </c>
      <c r="H40" s="6" t="s">
        <v>81</v>
      </c>
      <c r="I40" s="6" t="s">
        <v>81</v>
      </c>
      <c r="J40" s="6" t="s">
        <v>81</v>
      </c>
      <c r="K40" s="6" t="s">
        <v>81</v>
      </c>
    </row>
    <row r="41" spans="1:11" ht="18.75" customHeight="1">
      <c r="A41" s="7"/>
      <c r="B41" s="12" t="s">
        <v>12</v>
      </c>
      <c r="C41" s="7" t="s">
        <v>13</v>
      </c>
      <c r="D41" s="7">
        <v>700</v>
      </c>
      <c r="E41" s="7" t="s">
        <v>13</v>
      </c>
      <c r="F41" s="14">
        <f>F40</f>
        <v>120000</v>
      </c>
      <c r="G41" s="14">
        <f>G40</f>
        <v>120000</v>
      </c>
      <c r="H41" s="14" t="s">
        <v>81</v>
      </c>
      <c r="I41" s="14" t="str">
        <f>I40</f>
        <v>-</v>
      </c>
      <c r="J41" s="14" t="s">
        <v>81</v>
      </c>
      <c r="K41" s="14" t="s">
        <v>81</v>
      </c>
    </row>
    <row r="42" spans="1:11" ht="78.75">
      <c r="A42" s="1">
        <v>28</v>
      </c>
      <c r="B42" s="3" t="s">
        <v>97</v>
      </c>
      <c r="C42" s="1" t="s">
        <v>17</v>
      </c>
      <c r="D42" s="2" t="s">
        <v>30</v>
      </c>
      <c r="E42" s="2" t="s">
        <v>80</v>
      </c>
      <c r="F42" s="6">
        <v>25000</v>
      </c>
      <c r="G42" s="6">
        <v>25000</v>
      </c>
      <c r="H42" s="6" t="s">
        <v>81</v>
      </c>
      <c r="I42" s="6" t="s">
        <v>81</v>
      </c>
      <c r="J42" s="6" t="s">
        <v>81</v>
      </c>
      <c r="K42" s="6" t="s">
        <v>81</v>
      </c>
    </row>
    <row r="43" spans="1:11" ht="31.5">
      <c r="A43" s="1">
        <v>29</v>
      </c>
      <c r="B43" s="3" t="s">
        <v>29</v>
      </c>
      <c r="C43" s="1" t="s">
        <v>17</v>
      </c>
      <c r="D43" s="2" t="s">
        <v>30</v>
      </c>
      <c r="E43" s="2" t="s">
        <v>31</v>
      </c>
      <c r="F43" s="6">
        <v>40000</v>
      </c>
      <c r="G43" s="6">
        <v>40000</v>
      </c>
      <c r="H43" s="6" t="s">
        <v>81</v>
      </c>
      <c r="I43" s="6" t="s">
        <v>81</v>
      </c>
      <c r="J43" s="6" t="s">
        <v>81</v>
      </c>
      <c r="K43" s="6" t="s">
        <v>81</v>
      </c>
    </row>
    <row r="44" spans="1:11" ht="31.5">
      <c r="A44" s="1">
        <v>30</v>
      </c>
      <c r="B44" s="3" t="s">
        <v>104</v>
      </c>
      <c r="C44" s="1" t="s">
        <v>17</v>
      </c>
      <c r="D44" s="2" t="s">
        <v>30</v>
      </c>
      <c r="E44" s="2" t="s">
        <v>31</v>
      </c>
      <c r="F44" s="6">
        <v>50000</v>
      </c>
      <c r="G44" s="6">
        <v>8000</v>
      </c>
      <c r="H44" s="6" t="s">
        <v>81</v>
      </c>
      <c r="I44" s="6">
        <v>42000</v>
      </c>
      <c r="J44" s="6" t="s">
        <v>81</v>
      </c>
      <c r="K44" s="6" t="s">
        <v>81</v>
      </c>
    </row>
    <row r="45" spans="1:11" ht="63">
      <c r="A45" s="1">
        <v>31</v>
      </c>
      <c r="B45" s="3" t="s">
        <v>114</v>
      </c>
      <c r="C45" s="1" t="s">
        <v>17</v>
      </c>
      <c r="D45" s="2" t="s">
        <v>30</v>
      </c>
      <c r="E45" s="2" t="s">
        <v>31</v>
      </c>
      <c r="F45" s="6">
        <v>9000</v>
      </c>
      <c r="G45" s="6">
        <v>9000</v>
      </c>
      <c r="H45" s="6" t="s">
        <v>81</v>
      </c>
      <c r="I45" s="6" t="s">
        <v>81</v>
      </c>
      <c r="J45" s="6" t="s">
        <v>81</v>
      </c>
      <c r="K45" s="6" t="s">
        <v>81</v>
      </c>
    </row>
    <row r="46" spans="1:11" ht="15.75">
      <c r="A46" s="7"/>
      <c r="B46" s="12" t="s">
        <v>32</v>
      </c>
      <c r="C46" s="7" t="s">
        <v>13</v>
      </c>
      <c r="D46" s="15" t="s">
        <v>13</v>
      </c>
      <c r="E46" s="15" t="s">
        <v>13</v>
      </c>
      <c r="F46" s="14">
        <f>F43+F42+F44+F45</f>
        <v>124000</v>
      </c>
      <c r="G46" s="14">
        <f>G43+G42+G44+G45</f>
        <v>82000</v>
      </c>
      <c r="H46" s="14" t="s">
        <v>81</v>
      </c>
      <c r="I46" s="14">
        <f>I44</f>
        <v>42000</v>
      </c>
      <c r="J46" s="14" t="s">
        <v>81</v>
      </c>
      <c r="K46" s="14" t="s">
        <v>81</v>
      </c>
    </row>
    <row r="47" spans="1:11" ht="31.5">
      <c r="A47" s="1">
        <v>32</v>
      </c>
      <c r="B47" s="3" t="s">
        <v>33</v>
      </c>
      <c r="C47" s="1" t="s">
        <v>17</v>
      </c>
      <c r="D47" s="2" t="s">
        <v>34</v>
      </c>
      <c r="E47" s="2" t="s">
        <v>35</v>
      </c>
      <c r="F47" s="6">
        <v>40000</v>
      </c>
      <c r="G47" s="6">
        <v>40000</v>
      </c>
      <c r="H47" s="6" t="s">
        <v>81</v>
      </c>
      <c r="I47" s="6" t="s">
        <v>81</v>
      </c>
      <c r="J47" s="6" t="s">
        <v>81</v>
      </c>
      <c r="K47" s="6" t="s">
        <v>81</v>
      </c>
    </row>
    <row r="48" spans="1:11" ht="15.75">
      <c r="A48" s="7"/>
      <c r="B48" s="12" t="s">
        <v>41</v>
      </c>
      <c r="C48" s="7" t="s">
        <v>13</v>
      </c>
      <c r="D48" s="15" t="s">
        <v>13</v>
      </c>
      <c r="E48" s="15" t="s">
        <v>13</v>
      </c>
      <c r="F48" s="14">
        <f>F47</f>
        <v>40000</v>
      </c>
      <c r="G48" s="14">
        <f>G47</f>
        <v>40000</v>
      </c>
      <c r="H48" s="14" t="s">
        <v>81</v>
      </c>
      <c r="I48" s="14" t="str">
        <f>I47</f>
        <v>-</v>
      </c>
      <c r="J48" s="14" t="s">
        <v>81</v>
      </c>
      <c r="K48" s="14" t="s">
        <v>81</v>
      </c>
    </row>
    <row r="49" spans="1:11" ht="63">
      <c r="A49" s="17">
        <v>33</v>
      </c>
      <c r="B49" s="3" t="s">
        <v>109</v>
      </c>
      <c r="C49" s="1" t="s">
        <v>17</v>
      </c>
      <c r="D49" s="2" t="s">
        <v>90</v>
      </c>
      <c r="E49" s="2" t="s">
        <v>110</v>
      </c>
      <c r="F49" s="6">
        <v>6000</v>
      </c>
      <c r="G49" s="6">
        <v>6000</v>
      </c>
      <c r="H49" s="6" t="s">
        <v>81</v>
      </c>
      <c r="I49" s="14" t="s">
        <v>81</v>
      </c>
      <c r="J49" s="14" t="s">
        <v>81</v>
      </c>
      <c r="K49" s="14" t="s">
        <v>81</v>
      </c>
    </row>
    <row r="50" spans="1:11" ht="47.25">
      <c r="A50" s="17">
        <v>34</v>
      </c>
      <c r="B50" s="3" t="s">
        <v>117</v>
      </c>
      <c r="C50" s="1" t="s">
        <v>17</v>
      </c>
      <c r="D50" s="2" t="s">
        <v>90</v>
      </c>
      <c r="E50" s="2" t="s">
        <v>110</v>
      </c>
      <c r="F50" s="6">
        <v>20000</v>
      </c>
      <c r="G50" s="6">
        <v>20000</v>
      </c>
      <c r="H50" s="14" t="s">
        <v>81</v>
      </c>
      <c r="I50" s="14" t="s">
        <v>81</v>
      </c>
      <c r="J50" s="14" t="s">
        <v>81</v>
      </c>
      <c r="K50" s="14" t="s">
        <v>81</v>
      </c>
    </row>
    <row r="51" spans="1:11" ht="31.5">
      <c r="A51" s="1">
        <v>35</v>
      </c>
      <c r="B51" s="3" t="s">
        <v>89</v>
      </c>
      <c r="C51" s="1" t="s">
        <v>17</v>
      </c>
      <c r="D51" s="2" t="s">
        <v>90</v>
      </c>
      <c r="E51" s="2" t="s">
        <v>91</v>
      </c>
      <c r="F51" s="6">
        <v>3200</v>
      </c>
      <c r="G51" s="6">
        <v>3200</v>
      </c>
      <c r="H51" s="14" t="s">
        <v>81</v>
      </c>
      <c r="I51" s="14" t="s">
        <v>81</v>
      </c>
      <c r="J51" s="14" t="s">
        <v>81</v>
      </c>
      <c r="K51" s="14" t="s">
        <v>81</v>
      </c>
    </row>
    <row r="52" spans="1:11" ht="15.75">
      <c r="A52" s="7"/>
      <c r="B52" s="12" t="s">
        <v>93</v>
      </c>
      <c r="C52" s="7" t="s">
        <v>13</v>
      </c>
      <c r="D52" s="15" t="s">
        <v>13</v>
      </c>
      <c r="E52" s="15" t="s">
        <v>13</v>
      </c>
      <c r="F52" s="14">
        <f>F51+F50+F49</f>
        <v>29200</v>
      </c>
      <c r="G52" s="14">
        <f>G51+G50+G49</f>
        <v>29200</v>
      </c>
      <c r="H52" s="14" t="str">
        <f>H51</f>
        <v>-</v>
      </c>
      <c r="I52" s="14" t="str">
        <f>I51</f>
        <v>-</v>
      </c>
      <c r="J52" s="14" t="str">
        <f>J51</f>
        <v>-</v>
      </c>
      <c r="K52" s="14" t="str">
        <f>K51</f>
        <v>-</v>
      </c>
    </row>
    <row r="53" spans="1:11" ht="31.5">
      <c r="A53" s="1">
        <v>36</v>
      </c>
      <c r="B53" s="3" t="s">
        <v>106</v>
      </c>
      <c r="C53" s="1" t="s">
        <v>17</v>
      </c>
      <c r="D53" s="2" t="s">
        <v>42</v>
      </c>
      <c r="E53" s="2" t="s">
        <v>105</v>
      </c>
      <c r="F53" s="6">
        <v>22000</v>
      </c>
      <c r="G53" s="6" t="s">
        <v>81</v>
      </c>
      <c r="H53" s="6" t="s">
        <v>81</v>
      </c>
      <c r="I53" s="6">
        <v>22000</v>
      </c>
      <c r="J53" s="6" t="s">
        <v>81</v>
      </c>
      <c r="K53" s="6" t="s">
        <v>81</v>
      </c>
    </row>
    <row r="54" spans="1:11" ht="63">
      <c r="A54" s="1">
        <v>37</v>
      </c>
      <c r="B54" s="3" t="s">
        <v>92</v>
      </c>
      <c r="C54" s="1" t="s">
        <v>17</v>
      </c>
      <c r="D54" s="2" t="s">
        <v>42</v>
      </c>
      <c r="E54" s="2" t="s">
        <v>43</v>
      </c>
      <c r="F54" s="6">
        <v>217000</v>
      </c>
      <c r="G54" s="6" t="s">
        <v>81</v>
      </c>
      <c r="H54" s="6" t="s">
        <v>81</v>
      </c>
      <c r="I54" s="6">
        <v>217000</v>
      </c>
      <c r="J54" s="6" t="s">
        <v>81</v>
      </c>
      <c r="K54" s="6" t="s">
        <v>81</v>
      </c>
    </row>
    <row r="55" spans="1:11" ht="31.5">
      <c r="A55" s="1">
        <v>38</v>
      </c>
      <c r="B55" s="3" t="s">
        <v>44</v>
      </c>
      <c r="C55" s="1" t="s">
        <v>17</v>
      </c>
      <c r="D55" s="5">
        <v>900</v>
      </c>
      <c r="E55" s="5">
        <v>90015</v>
      </c>
      <c r="F55" s="6">
        <f>28200+600</f>
        <v>28800</v>
      </c>
      <c r="G55" s="6">
        <f>28200+600</f>
        <v>28800</v>
      </c>
      <c r="H55" s="6" t="s">
        <v>81</v>
      </c>
      <c r="I55" s="6" t="s">
        <v>81</v>
      </c>
      <c r="J55" s="6" t="s">
        <v>81</v>
      </c>
      <c r="K55" s="6" t="s">
        <v>81</v>
      </c>
    </row>
    <row r="56" spans="1:11" ht="63">
      <c r="A56" s="1">
        <v>39</v>
      </c>
      <c r="B56" s="3" t="s">
        <v>45</v>
      </c>
      <c r="C56" s="1" t="s">
        <v>17</v>
      </c>
      <c r="D56" s="5">
        <v>900</v>
      </c>
      <c r="E56" s="5">
        <v>90015</v>
      </c>
      <c r="F56" s="6">
        <f>9500+200</f>
        <v>9700</v>
      </c>
      <c r="G56" s="6">
        <f>9500+200</f>
        <v>9700</v>
      </c>
      <c r="H56" s="6" t="s">
        <v>81</v>
      </c>
      <c r="I56" s="6" t="s">
        <v>81</v>
      </c>
      <c r="J56" s="6" t="s">
        <v>81</v>
      </c>
      <c r="K56" s="6" t="s">
        <v>81</v>
      </c>
    </row>
    <row r="57" spans="1:11" ht="31.5">
      <c r="A57" s="1">
        <v>40</v>
      </c>
      <c r="B57" s="3" t="s">
        <v>46</v>
      </c>
      <c r="C57" s="1" t="s">
        <v>17</v>
      </c>
      <c r="D57" s="5">
        <v>900</v>
      </c>
      <c r="E57" s="5">
        <v>90015</v>
      </c>
      <c r="F57" s="6">
        <v>46000</v>
      </c>
      <c r="G57" s="6">
        <v>46000</v>
      </c>
      <c r="H57" s="6" t="s">
        <v>81</v>
      </c>
      <c r="I57" s="6" t="s">
        <v>81</v>
      </c>
      <c r="J57" s="6" t="s">
        <v>81</v>
      </c>
      <c r="K57" s="6" t="s">
        <v>81</v>
      </c>
    </row>
    <row r="58" spans="1:11" ht="63">
      <c r="A58" s="1">
        <v>41</v>
      </c>
      <c r="B58" s="3" t="s">
        <v>47</v>
      </c>
      <c r="C58" s="1" t="s">
        <v>17</v>
      </c>
      <c r="D58" s="5">
        <v>900</v>
      </c>
      <c r="E58" s="5">
        <v>90015</v>
      </c>
      <c r="F58" s="6">
        <v>45000</v>
      </c>
      <c r="G58" s="6">
        <v>45000</v>
      </c>
      <c r="H58" s="6" t="s">
        <v>81</v>
      </c>
      <c r="I58" s="6" t="s">
        <v>81</v>
      </c>
      <c r="J58" s="6" t="s">
        <v>81</v>
      </c>
      <c r="K58" s="6" t="s">
        <v>81</v>
      </c>
    </row>
    <row r="59" spans="1:11" ht="47.25">
      <c r="A59" s="1">
        <v>42</v>
      </c>
      <c r="B59" s="3" t="s">
        <v>48</v>
      </c>
      <c r="C59" s="1" t="s">
        <v>17</v>
      </c>
      <c r="D59" s="5">
        <v>900</v>
      </c>
      <c r="E59" s="5">
        <v>90015</v>
      </c>
      <c r="F59" s="6">
        <v>9000</v>
      </c>
      <c r="G59" s="6">
        <v>9000</v>
      </c>
      <c r="H59" s="6" t="s">
        <v>81</v>
      </c>
      <c r="I59" s="6" t="s">
        <v>81</v>
      </c>
      <c r="J59" s="6" t="s">
        <v>81</v>
      </c>
      <c r="K59" s="6" t="s">
        <v>81</v>
      </c>
    </row>
    <row r="60" spans="1:11" ht="94.5">
      <c r="A60" s="1">
        <v>43</v>
      </c>
      <c r="B60" s="3" t="s">
        <v>49</v>
      </c>
      <c r="C60" s="1" t="s">
        <v>17</v>
      </c>
      <c r="D60" s="5">
        <v>900</v>
      </c>
      <c r="E60" s="5">
        <v>90015</v>
      </c>
      <c r="F60" s="6">
        <v>20000</v>
      </c>
      <c r="G60" s="6">
        <v>20000</v>
      </c>
      <c r="H60" s="6" t="s">
        <v>81</v>
      </c>
      <c r="I60" s="6" t="s">
        <v>81</v>
      </c>
      <c r="J60" s="6" t="s">
        <v>81</v>
      </c>
      <c r="K60" s="6" t="s">
        <v>81</v>
      </c>
    </row>
    <row r="61" spans="1:11" ht="126">
      <c r="A61" s="1">
        <v>44</v>
      </c>
      <c r="B61" s="3" t="s">
        <v>108</v>
      </c>
      <c r="C61" s="1" t="s">
        <v>17</v>
      </c>
      <c r="D61" s="5">
        <v>900</v>
      </c>
      <c r="E61" s="5">
        <v>90015</v>
      </c>
      <c r="F61" s="6">
        <v>13000</v>
      </c>
      <c r="G61" s="6">
        <v>13000</v>
      </c>
      <c r="H61" s="6" t="s">
        <v>81</v>
      </c>
      <c r="I61" s="6" t="s">
        <v>81</v>
      </c>
      <c r="J61" s="6" t="s">
        <v>81</v>
      </c>
      <c r="K61" s="6" t="s">
        <v>81</v>
      </c>
    </row>
    <row r="62" spans="1:11" ht="34.5" customHeight="1">
      <c r="A62" s="1">
        <v>45</v>
      </c>
      <c r="B62" s="3" t="s">
        <v>50</v>
      </c>
      <c r="C62" s="1" t="s">
        <v>17</v>
      </c>
      <c r="D62" s="5">
        <v>900</v>
      </c>
      <c r="E62" s="5">
        <v>90015</v>
      </c>
      <c r="F62" s="6">
        <v>9000</v>
      </c>
      <c r="G62" s="6">
        <v>9000</v>
      </c>
      <c r="H62" s="6" t="s">
        <v>81</v>
      </c>
      <c r="I62" s="6" t="s">
        <v>81</v>
      </c>
      <c r="J62" s="6" t="s">
        <v>81</v>
      </c>
      <c r="K62" s="6" t="s">
        <v>81</v>
      </c>
    </row>
    <row r="63" spans="1:11" ht="84" customHeight="1">
      <c r="A63" s="1">
        <v>46</v>
      </c>
      <c r="B63" s="3" t="s">
        <v>51</v>
      </c>
      <c r="C63" s="1" t="s">
        <v>17</v>
      </c>
      <c r="D63" s="5">
        <v>900</v>
      </c>
      <c r="E63" s="5">
        <v>90015</v>
      </c>
      <c r="F63" s="6">
        <v>19000</v>
      </c>
      <c r="G63" s="6">
        <v>19000</v>
      </c>
      <c r="H63" s="6" t="s">
        <v>81</v>
      </c>
      <c r="I63" s="6" t="s">
        <v>81</v>
      </c>
      <c r="J63" s="6" t="s">
        <v>81</v>
      </c>
      <c r="K63" s="6" t="s">
        <v>81</v>
      </c>
    </row>
    <row r="64" spans="1:11" ht="86.25" customHeight="1">
      <c r="A64" s="1">
        <v>47</v>
      </c>
      <c r="B64" s="3" t="s">
        <v>95</v>
      </c>
      <c r="C64" s="1" t="s">
        <v>17</v>
      </c>
      <c r="D64" s="5">
        <v>900</v>
      </c>
      <c r="E64" s="5">
        <v>90015</v>
      </c>
      <c r="F64" s="6">
        <v>13000</v>
      </c>
      <c r="G64" s="6">
        <v>13000</v>
      </c>
      <c r="H64" s="6" t="s">
        <v>81</v>
      </c>
      <c r="I64" s="6" t="s">
        <v>81</v>
      </c>
      <c r="J64" s="6" t="s">
        <v>81</v>
      </c>
      <c r="K64" s="6" t="s">
        <v>81</v>
      </c>
    </row>
    <row r="65" spans="1:11" ht="37.5" customHeight="1">
      <c r="A65" s="1">
        <v>48</v>
      </c>
      <c r="B65" s="3" t="s">
        <v>75</v>
      </c>
      <c r="C65" s="1" t="s">
        <v>17</v>
      </c>
      <c r="D65" s="5">
        <v>900</v>
      </c>
      <c r="E65" s="5">
        <v>90015</v>
      </c>
      <c r="F65" s="6">
        <v>20000</v>
      </c>
      <c r="G65" s="6">
        <v>20000</v>
      </c>
      <c r="H65" s="6" t="s">
        <v>81</v>
      </c>
      <c r="I65" s="6" t="s">
        <v>81</v>
      </c>
      <c r="J65" s="6" t="s">
        <v>81</v>
      </c>
      <c r="K65" s="6" t="s">
        <v>81</v>
      </c>
    </row>
    <row r="66" spans="1:11" ht="51.75" customHeight="1">
      <c r="A66" s="1">
        <v>49</v>
      </c>
      <c r="B66" s="3" t="s">
        <v>76</v>
      </c>
      <c r="C66" s="1" t="s">
        <v>17</v>
      </c>
      <c r="D66" s="5">
        <v>900</v>
      </c>
      <c r="E66" s="5">
        <v>90015</v>
      </c>
      <c r="F66" s="6" t="s">
        <v>81</v>
      </c>
      <c r="G66" s="6">
        <f>-K4</f>
        <v>0</v>
      </c>
      <c r="H66" s="6" t="s">
        <v>81</v>
      </c>
      <c r="I66" s="6" t="s">
        <v>81</v>
      </c>
      <c r="J66" s="6" t="s">
        <v>81</v>
      </c>
      <c r="K66" s="6" t="s">
        <v>81</v>
      </c>
    </row>
    <row r="67" spans="1:11" ht="51.75" customHeight="1">
      <c r="A67" s="1">
        <v>50</v>
      </c>
      <c r="B67" s="3" t="s">
        <v>77</v>
      </c>
      <c r="C67" s="1" t="s">
        <v>17</v>
      </c>
      <c r="D67" s="5">
        <v>900</v>
      </c>
      <c r="E67" s="5">
        <v>90015</v>
      </c>
      <c r="F67" s="6">
        <v>20000</v>
      </c>
      <c r="G67" s="6">
        <v>20000</v>
      </c>
      <c r="H67" s="6" t="s">
        <v>81</v>
      </c>
      <c r="I67" s="6" t="s">
        <v>81</v>
      </c>
      <c r="J67" s="6" t="s">
        <v>81</v>
      </c>
      <c r="K67" s="6" t="s">
        <v>81</v>
      </c>
    </row>
    <row r="68" spans="1:11" ht="37.5" customHeight="1">
      <c r="A68" s="1">
        <v>51</v>
      </c>
      <c r="B68" s="3" t="s">
        <v>107</v>
      </c>
      <c r="C68" s="1" t="s">
        <v>17</v>
      </c>
      <c r="D68" s="5">
        <v>900</v>
      </c>
      <c r="E68" s="5">
        <v>90095</v>
      </c>
      <c r="F68" s="6">
        <v>23000</v>
      </c>
      <c r="G68" s="6" t="s">
        <v>81</v>
      </c>
      <c r="H68" s="6" t="s">
        <v>81</v>
      </c>
      <c r="I68" s="6">
        <v>23000</v>
      </c>
      <c r="J68" s="6" t="s">
        <v>81</v>
      </c>
      <c r="K68" s="6" t="s">
        <v>81</v>
      </c>
    </row>
    <row r="69" spans="1:11" ht="15.75">
      <c r="A69" s="1"/>
      <c r="B69" s="12" t="s">
        <v>52</v>
      </c>
      <c r="C69" s="7" t="s">
        <v>13</v>
      </c>
      <c r="D69" s="13" t="s">
        <v>13</v>
      </c>
      <c r="E69" s="13" t="s">
        <v>13</v>
      </c>
      <c r="F69" s="14">
        <f>F68+F67+F65+F64+F63+F62+F61+F60+F59+F58+F57+F56+F55+F54+F53</f>
        <v>514500</v>
      </c>
      <c r="G69" s="14">
        <f>G67+G65+G64+G63+G62+G61+G60+G59+G58+G57+G56+G55</f>
        <v>252500</v>
      </c>
      <c r="H69" s="14" t="s">
        <v>81</v>
      </c>
      <c r="I69" s="14">
        <f>I54+I68+I53</f>
        <v>262000</v>
      </c>
      <c r="J69" s="14" t="s">
        <v>81</v>
      </c>
      <c r="K69" s="14" t="s">
        <v>81</v>
      </c>
    </row>
    <row r="70" spans="1:11" ht="15.75">
      <c r="A70" s="1"/>
      <c r="B70" s="12" t="s">
        <v>14</v>
      </c>
      <c r="C70" s="7" t="s">
        <v>13</v>
      </c>
      <c r="D70" s="7" t="s">
        <v>13</v>
      </c>
      <c r="E70" s="7" t="s">
        <v>13</v>
      </c>
      <c r="F70" s="14">
        <f>F69+F52+F48+F46+F41+F39+F16</f>
        <v>2802857</v>
      </c>
      <c r="G70" s="14">
        <f>G69+G52+G48+G46+G41+G39+G16</f>
        <v>1175762</v>
      </c>
      <c r="H70" s="14" t="s">
        <v>81</v>
      </c>
      <c r="I70" s="14">
        <f>I69+I46+I39+I16</f>
        <v>1627095</v>
      </c>
      <c r="J70" s="14" t="s">
        <v>81</v>
      </c>
      <c r="K70" s="14" t="s">
        <v>81</v>
      </c>
    </row>
    <row r="73" ht="15.75">
      <c r="G73" s="16"/>
    </row>
  </sheetData>
  <mergeCells count="12">
    <mergeCell ref="G9:G10"/>
    <mergeCell ref="H9:H10"/>
    <mergeCell ref="I9:I10"/>
    <mergeCell ref="J9:K9"/>
    <mergeCell ref="A6:K6"/>
    <mergeCell ref="A8:A10"/>
    <mergeCell ref="B8:B10"/>
    <mergeCell ref="C8:C10"/>
    <mergeCell ref="D8:D10"/>
    <mergeCell ref="F8:F10"/>
    <mergeCell ref="E8:E10"/>
    <mergeCell ref="G8:K8"/>
  </mergeCells>
  <printOptions/>
  <pageMargins left="0.34" right="0.1968503937007874" top="0.4330708661417323" bottom="0.15748031496062992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2006-09-26T08:53:08Z</cp:lastPrinted>
  <dcterms:created xsi:type="dcterms:W3CDTF">2006-01-23T12:16:17Z</dcterms:created>
  <dcterms:modified xsi:type="dcterms:W3CDTF">2006-09-28T10:35:38Z</dcterms:modified>
  <cp:category/>
  <cp:version/>
  <cp:contentType/>
  <cp:contentStatus/>
</cp:coreProperties>
</file>