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<sst xmlns="http://schemas.openxmlformats.org/spreadsheetml/2006/main" count="127" uniqueCount="54">
  <si>
    <t xml:space="preserve">z dnia . . . . . . . . . . . . . . . . . . . . . . . </t>
  </si>
  <si>
    <t>Wydatki na wieloletnie programy inwestycyjne</t>
  </si>
  <si>
    <t>w zł</t>
  </si>
  <si>
    <t>Lp.</t>
  </si>
  <si>
    <t>Program inwestycyjny</t>
  </si>
  <si>
    <t>Jednostka organizacyjna realizująca program lub koordynująca jego wykonanie</t>
  </si>
  <si>
    <t>Dział</t>
  </si>
  <si>
    <t>Rozdział</t>
  </si>
  <si>
    <t>Okres realizacji programu</t>
  </si>
  <si>
    <t>Łączne nakłady finansowe</t>
  </si>
  <si>
    <t>Poniesione wydatki do 31.12.2005 r.</t>
  </si>
  <si>
    <t>Wysokość wydatków w roku budżetowym</t>
  </si>
  <si>
    <t>Żródła finansowania wydatków:</t>
  </si>
  <si>
    <t>Wysokość wydatków w roku 2007</t>
  </si>
  <si>
    <t>Wysokość wydatków w roku 2008</t>
  </si>
  <si>
    <t>Wydatki do poniesienia po roku 2008</t>
  </si>
  <si>
    <t>Rok rozpoczęcia</t>
  </si>
  <si>
    <t>Rok zakończenia</t>
  </si>
  <si>
    <t>dochody własne</t>
  </si>
  <si>
    <t>dotacje</t>
  </si>
  <si>
    <t>kredyty i pożyczki</t>
  </si>
  <si>
    <t>środki z innych źródeł</t>
  </si>
  <si>
    <t>kwota</t>
  </si>
  <si>
    <t>pochodzące z:</t>
  </si>
  <si>
    <t>Razem dział 010</t>
  </si>
  <si>
    <t>X</t>
  </si>
  <si>
    <t>Budowa wielofunkcyjnej hali sportowej w Pińczowie</t>
  </si>
  <si>
    <t>010</t>
  </si>
  <si>
    <t>01010</t>
  </si>
  <si>
    <t>Razem dział 926</t>
  </si>
  <si>
    <t>Ewidencja dróg gminnych</t>
  </si>
  <si>
    <t>Razem dział 600</t>
  </si>
  <si>
    <t>Urząd Miejski w Pińczowie</t>
  </si>
  <si>
    <t>1.</t>
  </si>
  <si>
    <t>2.</t>
  </si>
  <si>
    <t>3.</t>
  </si>
  <si>
    <t>4.</t>
  </si>
  <si>
    <t>5.</t>
  </si>
  <si>
    <t>Razem</t>
  </si>
  <si>
    <t>Modernizacja i przebudowa krytej pływalni przy Gimnazjum Nr 1 w Pińczowie</t>
  </si>
  <si>
    <t>Razem dział 801</t>
  </si>
  <si>
    <t>6.</t>
  </si>
  <si>
    <t>ZPORR</t>
  </si>
  <si>
    <t>BGK</t>
  </si>
  <si>
    <t>-</t>
  </si>
  <si>
    <t>Rady Miejskiej w Pińczowie</t>
  </si>
  <si>
    <t>Ekorozwój Ponidzia – aktywizacja gospodarcza Gminy Pińczów poprzez budowę kanalizacji sanitarnej i sieci wodociągowej w północnej części Gminy Pińczów            – etap I</t>
  </si>
  <si>
    <t>do uchwały Nr . . . . . . . . . . . . . . . .</t>
  </si>
  <si>
    <t>Partycypacja w kosztach przebudowy ulicy Bat. Chłopskich w Pińczowie</t>
  </si>
  <si>
    <t>w sprawie zmian w budżecie Gminy na 2006 r</t>
  </si>
  <si>
    <t>Budowa ciągu pieszego tzw. Stoku - projekt</t>
  </si>
  <si>
    <t>Załącznik Nr 4</t>
  </si>
  <si>
    <t>IIIL/341/06</t>
  </si>
  <si>
    <t>24 sierpnia 2006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</si>
</sst>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4"/>
      <name val="Times New Roman CE"/>
      <family val="0"/>
    </font>
    <font>
      <b/>
      <sz val="8"/>
      <name val="Times New Roman CE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9" fillId="0" borderId="0" xfId="0" applyNumberFormat="1" applyFont="1" applyAlignment="1">
      <alignment wrapText="1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8" fillId="0" borderId="6" xfId="0" applyFont="1" applyBorder="1" applyAlignment="1">
      <alignment wrapText="1"/>
    </xf>
    <xf numFmtId="3" fontId="9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" fontId="4" fillId="0" borderId="6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/>
    </xf>
    <xf numFmtId="0" fontId="13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F1">
      <selection activeCell="Q4" sqref="Q4"/>
    </sheetView>
  </sheetViews>
  <sheetFormatPr defaultColWidth="9.140625" defaultRowHeight="12.75"/>
  <cols>
    <col min="1" max="1" width="4.421875" style="3" customWidth="1"/>
    <col min="2" max="2" width="18.00390625" style="3" customWidth="1"/>
    <col min="3" max="3" width="13.57421875" style="3" customWidth="1"/>
    <col min="4" max="4" width="6.140625" style="3" customWidth="1"/>
    <col min="5" max="5" width="7.7109375" style="3" customWidth="1"/>
    <col min="6" max="6" width="10.7109375" style="3" customWidth="1"/>
    <col min="7" max="7" width="10.57421875" style="3" customWidth="1"/>
    <col min="8" max="8" width="13.00390625" style="3" customWidth="1"/>
    <col min="9" max="9" width="12.421875" style="3" customWidth="1"/>
    <col min="10" max="10" width="11.421875" style="3" customWidth="1"/>
    <col min="11" max="11" width="11.57421875" style="3" bestFit="1" customWidth="1"/>
    <col min="12" max="12" width="8.28125" style="3" customWidth="1"/>
    <col min="13" max="13" width="12.8515625" style="3" customWidth="1"/>
    <col min="14" max="14" width="11.28125" style="3" customWidth="1"/>
    <col min="15" max="15" width="12.421875" style="3" customWidth="1"/>
    <col min="16" max="16" width="11.421875" style="3" customWidth="1"/>
    <col min="17" max="17" width="13.00390625" style="3" customWidth="1"/>
    <col min="18" max="18" width="10.28125" style="3" customWidth="1"/>
    <col min="19" max="16384" width="9.140625" style="3" customWidth="1"/>
  </cols>
  <sheetData>
    <row r="1" s="1" customFormat="1" ht="12">
      <c r="P1" s="1" t="s">
        <v>51</v>
      </c>
    </row>
    <row r="2" spans="16:17" s="1" customFormat="1" ht="16.5" customHeight="1">
      <c r="P2" s="1" t="s">
        <v>47</v>
      </c>
      <c r="Q2" s="1" t="s">
        <v>52</v>
      </c>
    </row>
    <row r="3" spans="8:16" s="1" customFormat="1" ht="20.25" customHeight="1">
      <c r="H3" s="2"/>
      <c r="I3" s="2"/>
      <c r="P3" s="1" t="s">
        <v>45</v>
      </c>
    </row>
    <row r="4" spans="16:17" s="1" customFormat="1" ht="18.75" customHeight="1">
      <c r="P4" s="1" t="s">
        <v>0</v>
      </c>
      <c r="Q4" s="1" t="s">
        <v>53</v>
      </c>
    </row>
    <row r="5" ht="15" customHeight="1">
      <c r="P5" s="1" t="s">
        <v>49</v>
      </c>
    </row>
    <row r="6" spans="1:18" ht="15" customHeight="1">
      <c r="A6" s="74" t="s">
        <v>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</row>
    <row r="7" spans="1:18" ht="1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</row>
    <row r="9" ht="15.75">
      <c r="R9" s="4" t="s">
        <v>2</v>
      </c>
    </row>
    <row r="10" spans="1:18" s="5" customFormat="1" ht="24.75" customHeight="1">
      <c r="A10" s="69" t="s">
        <v>3</v>
      </c>
      <c r="B10" s="69" t="s">
        <v>4</v>
      </c>
      <c r="C10" s="69" t="s">
        <v>5</v>
      </c>
      <c r="D10" s="69" t="s">
        <v>6</v>
      </c>
      <c r="E10" s="69" t="s">
        <v>7</v>
      </c>
      <c r="F10" s="72" t="s">
        <v>8</v>
      </c>
      <c r="G10" s="73"/>
      <c r="H10" s="69" t="s">
        <v>9</v>
      </c>
      <c r="I10" s="69" t="s">
        <v>10</v>
      </c>
      <c r="J10" s="69" t="s">
        <v>11</v>
      </c>
      <c r="K10" s="66" t="s">
        <v>12</v>
      </c>
      <c r="L10" s="67"/>
      <c r="M10" s="67"/>
      <c r="N10" s="67"/>
      <c r="O10" s="68"/>
      <c r="P10" s="69" t="s">
        <v>13</v>
      </c>
      <c r="Q10" s="69" t="s">
        <v>14</v>
      </c>
      <c r="R10" s="69" t="s">
        <v>15</v>
      </c>
    </row>
    <row r="11" spans="1:18" s="5" customFormat="1" ht="29.25" customHeight="1">
      <c r="A11" s="70"/>
      <c r="B11" s="70"/>
      <c r="C11" s="70"/>
      <c r="D11" s="70"/>
      <c r="E11" s="70"/>
      <c r="F11" s="69" t="s">
        <v>16</v>
      </c>
      <c r="G11" s="69" t="s">
        <v>17</v>
      </c>
      <c r="H11" s="70"/>
      <c r="I11" s="70"/>
      <c r="J11" s="70"/>
      <c r="K11" s="69" t="s">
        <v>18</v>
      </c>
      <c r="L11" s="69" t="s">
        <v>19</v>
      </c>
      <c r="M11" s="69" t="s">
        <v>20</v>
      </c>
      <c r="N11" s="66" t="s">
        <v>21</v>
      </c>
      <c r="O11" s="68"/>
      <c r="P11" s="70"/>
      <c r="Q11" s="70"/>
      <c r="R11" s="70"/>
    </row>
    <row r="12" spans="1:18" s="5" customFormat="1" ht="28.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60" t="s">
        <v>22</v>
      </c>
      <c r="O12" s="60" t="s">
        <v>23</v>
      </c>
      <c r="P12" s="71"/>
      <c r="Q12" s="71"/>
      <c r="R12" s="71"/>
    </row>
    <row r="13" spans="1:18" s="6" customFormat="1" ht="11.25">
      <c r="A13" s="61">
        <v>1</v>
      </c>
      <c r="B13" s="61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  <c r="J13" s="62">
        <v>10</v>
      </c>
      <c r="K13" s="62">
        <v>11</v>
      </c>
      <c r="L13" s="62">
        <v>12</v>
      </c>
      <c r="M13" s="62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</row>
    <row r="14" spans="1:18" s="7" customFormat="1" ht="137.25" customHeight="1" thickBot="1">
      <c r="A14" s="63" t="s">
        <v>33</v>
      </c>
      <c r="B14" s="11" t="s">
        <v>46</v>
      </c>
      <c r="C14" s="22" t="s">
        <v>32</v>
      </c>
      <c r="D14" s="23" t="s">
        <v>27</v>
      </c>
      <c r="E14" s="23" t="s">
        <v>28</v>
      </c>
      <c r="F14" s="24">
        <v>2005</v>
      </c>
      <c r="G14" s="24">
        <v>2006</v>
      </c>
      <c r="H14" s="40">
        <v>5033360</v>
      </c>
      <c r="I14" s="40">
        <v>1722094</v>
      </c>
      <c r="J14" s="40">
        <v>3311266</v>
      </c>
      <c r="K14" s="40" t="s">
        <v>44</v>
      </c>
      <c r="L14" s="40" t="s">
        <v>44</v>
      </c>
      <c r="M14" s="40">
        <v>318311</v>
      </c>
      <c r="N14" s="58">
        <v>2992955</v>
      </c>
      <c r="O14" s="59" t="s">
        <v>42</v>
      </c>
      <c r="P14" s="41" t="s">
        <v>44</v>
      </c>
      <c r="Q14" s="41" t="s">
        <v>44</v>
      </c>
      <c r="R14" s="41" t="s">
        <v>44</v>
      </c>
    </row>
    <row r="15" spans="1:18" s="9" customFormat="1" ht="20.25" customHeight="1" thickBot="1">
      <c r="A15" s="13"/>
      <c r="B15" s="14" t="s">
        <v>24</v>
      </c>
      <c r="C15" s="15" t="s">
        <v>25</v>
      </c>
      <c r="D15" s="15" t="s">
        <v>25</v>
      </c>
      <c r="E15" s="15" t="s">
        <v>25</v>
      </c>
      <c r="F15" s="15" t="s">
        <v>25</v>
      </c>
      <c r="G15" s="15" t="s">
        <v>25</v>
      </c>
      <c r="H15" s="42">
        <f>H14</f>
        <v>5033360</v>
      </c>
      <c r="I15" s="42">
        <f aca="true" t="shared" si="0" ref="I15:R15">I14</f>
        <v>1722094</v>
      </c>
      <c r="J15" s="42">
        <f t="shared" si="0"/>
        <v>3311266</v>
      </c>
      <c r="K15" s="42" t="str">
        <f t="shared" si="0"/>
        <v>-</v>
      </c>
      <c r="L15" s="42" t="s">
        <v>44</v>
      </c>
      <c r="M15" s="42">
        <f t="shared" si="0"/>
        <v>318311</v>
      </c>
      <c r="N15" s="42">
        <f t="shared" si="0"/>
        <v>2992955</v>
      </c>
      <c r="O15" s="42"/>
      <c r="P15" s="42" t="str">
        <f t="shared" si="0"/>
        <v>-</v>
      </c>
      <c r="Q15" s="42" t="str">
        <f t="shared" si="0"/>
        <v>-</v>
      </c>
      <c r="R15" s="42" t="str">
        <f t="shared" si="0"/>
        <v>-</v>
      </c>
    </row>
    <row r="16" spans="1:18" s="9" customFormat="1" ht="69.75" customHeight="1">
      <c r="A16" s="64" t="s">
        <v>34</v>
      </c>
      <c r="B16" s="19" t="s">
        <v>48</v>
      </c>
      <c r="C16" s="25" t="s">
        <v>32</v>
      </c>
      <c r="D16" s="26">
        <v>600</v>
      </c>
      <c r="E16" s="12">
        <v>60013</v>
      </c>
      <c r="F16" s="12">
        <v>2006</v>
      </c>
      <c r="G16" s="12">
        <v>2007</v>
      </c>
      <c r="H16" s="43">
        <f>328000+50815</f>
        <v>378815</v>
      </c>
      <c r="I16" s="43" t="s">
        <v>44</v>
      </c>
      <c r="J16" s="43">
        <f>178000+50815</f>
        <v>228815</v>
      </c>
      <c r="K16" s="43">
        <v>50815</v>
      </c>
      <c r="L16" s="43" t="s">
        <v>44</v>
      </c>
      <c r="M16" s="43">
        <f>178000</f>
        <v>178000</v>
      </c>
      <c r="N16" s="43" t="s">
        <v>44</v>
      </c>
      <c r="O16" s="44" t="s">
        <v>44</v>
      </c>
      <c r="P16" s="43">
        <v>150000</v>
      </c>
      <c r="Q16" s="43" t="s">
        <v>44</v>
      </c>
      <c r="R16" s="43" t="s">
        <v>44</v>
      </c>
    </row>
    <row r="17" spans="1:18" s="9" customFormat="1" ht="38.25" customHeight="1">
      <c r="A17" s="64" t="s">
        <v>35</v>
      </c>
      <c r="B17" s="20" t="s">
        <v>30</v>
      </c>
      <c r="C17" s="27" t="s">
        <v>32</v>
      </c>
      <c r="D17" s="28">
        <v>600</v>
      </c>
      <c r="E17" s="8">
        <v>60016</v>
      </c>
      <c r="F17" s="8">
        <v>2006</v>
      </c>
      <c r="G17" s="8">
        <v>2008</v>
      </c>
      <c r="H17" s="45">
        <v>145500</v>
      </c>
      <c r="I17" s="45" t="s">
        <v>44</v>
      </c>
      <c r="J17" s="45">
        <v>45500</v>
      </c>
      <c r="K17" s="45" t="s">
        <v>44</v>
      </c>
      <c r="L17" s="45" t="s">
        <v>44</v>
      </c>
      <c r="M17" s="45">
        <v>45500</v>
      </c>
      <c r="N17" s="45" t="s">
        <v>44</v>
      </c>
      <c r="O17" s="46" t="s">
        <v>44</v>
      </c>
      <c r="P17" s="45">
        <v>50000</v>
      </c>
      <c r="Q17" s="45">
        <v>50000</v>
      </c>
      <c r="R17" s="45" t="s">
        <v>44</v>
      </c>
    </row>
    <row r="18" spans="1:18" s="9" customFormat="1" ht="48.75" customHeight="1" thickBot="1">
      <c r="A18" s="64" t="s">
        <v>36</v>
      </c>
      <c r="B18" s="21" t="s">
        <v>50</v>
      </c>
      <c r="C18" s="22" t="s">
        <v>32</v>
      </c>
      <c r="D18" s="29">
        <v>600</v>
      </c>
      <c r="E18" s="16">
        <v>60016</v>
      </c>
      <c r="F18" s="16">
        <v>2006</v>
      </c>
      <c r="G18" s="16">
        <v>2007</v>
      </c>
      <c r="H18" s="47">
        <v>385000</v>
      </c>
      <c r="I18" s="47" t="s">
        <v>44</v>
      </c>
      <c r="J18" s="47">
        <v>35000</v>
      </c>
      <c r="K18" s="47" t="s">
        <v>44</v>
      </c>
      <c r="L18" s="47" t="s">
        <v>44</v>
      </c>
      <c r="M18" s="47">
        <v>35000</v>
      </c>
      <c r="N18" s="47" t="s">
        <v>44</v>
      </c>
      <c r="O18" s="48" t="s">
        <v>44</v>
      </c>
      <c r="P18" s="47">
        <v>350000</v>
      </c>
      <c r="Q18" s="47" t="s">
        <v>44</v>
      </c>
      <c r="R18" s="47" t="s">
        <v>44</v>
      </c>
    </row>
    <row r="19" spans="1:18" s="9" customFormat="1" ht="20.25" customHeight="1" thickBot="1">
      <c r="A19" s="75" t="s">
        <v>31</v>
      </c>
      <c r="B19" s="79"/>
      <c r="C19" s="15" t="s">
        <v>25</v>
      </c>
      <c r="D19" s="15" t="s">
        <v>25</v>
      </c>
      <c r="E19" s="15" t="s">
        <v>25</v>
      </c>
      <c r="F19" s="15" t="s">
        <v>25</v>
      </c>
      <c r="G19" s="15" t="s">
        <v>25</v>
      </c>
      <c r="H19" s="42">
        <v>909315</v>
      </c>
      <c r="I19" s="42" t="s">
        <v>44</v>
      </c>
      <c r="J19" s="42">
        <v>309315</v>
      </c>
      <c r="K19" s="42">
        <v>50815</v>
      </c>
      <c r="L19" s="42" t="s">
        <v>44</v>
      </c>
      <c r="M19" s="42">
        <f>M16+M17+M18</f>
        <v>258500</v>
      </c>
      <c r="N19" s="42" t="s">
        <v>44</v>
      </c>
      <c r="O19" s="42" t="s">
        <v>44</v>
      </c>
      <c r="P19" s="42">
        <f>P16+P17+P18</f>
        <v>550000</v>
      </c>
      <c r="Q19" s="42">
        <f>Q17</f>
        <v>50000</v>
      </c>
      <c r="R19" s="49" t="s">
        <v>44</v>
      </c>
    </row>
    <row r="20" spans="1:18" s="9" customFormat="1" ht="78.75" customHeight="1" thickBot="1">
      <c r="A20" s="38" t="s">
        <v>37</v>
      </c>
      <c r="B20" s="39" t="s">
        <v>39</v>
      </c>
      <c r="C20" s="22" t="s">
        <v>32</v>
      </c>
      <c r="D20" s="37">
        <v>801</v>
      </c>
      <c r="E20" s="37">
        <v>80110</v>
      </c>
      <c r="F20" s="37">
        <v>2005</v>
      </c>
      <c r="G20" s="37">
        <v>2006</v>
      </c>
      <c r="H20" s="50">
        <v>5277060</v>
      </c>
      <c r="I20" s="51">
        <v>1952320</v>
      </c>
      <c r="J20" s="51">
        <f>3284740+40000</f>
        <v>3324740</v>
      </c>
      <c r="K20" s="65">
        <v>4000</v>
      </c>
      <c r="L20" s="52" t="s">
        <v>44</v>
      </c>
      <c r="M20" s="65">
        <f>2251140+36000</f>
        <v>2287140</v>
      </c>
      <c r="N20" s="65">
        <v>1033600</v>
      </c>
      <c r="O20" s="52" t="s">
        <v>43</v>
      </c>
      <c r="P20" s="52" t="s">
        <v>44</v>
      </c>
      <c r="Q20" s="52" t="s">
        <v>44</v>
      </c>
      <c r="R20" s="52" t="s">
        <v>44</v>
      </c>
    </row>
    <row r="21" spans="1:18" s="9" customFormat="1" ht="20.25" customHeight="1" thickBot="1">
      <c r="A21" s="80" t="s">
        <v>40</v>
      </c>
      <c r="B21" s="81"/>
      <c r="C21" s="15" t="s">
        <v>25</v>
      </c>
      <c r="D21" s="33" t="s">
        <v>25</v>
      </c>
      <c r="E21" s="15" t="s">
        <v>25</v>
      </c>
      <c r="F21" s="15" t="s">
        <v>25</v>
      </c>
      <c r="G21" s="15" t="s">
        <v>25</v>
      </c>
      <c r="H21" s="42">
        <f>H20</f>
        <v>5277060</v>
      </c>
      <c r="I21" s="42">
        <f aca="true" t="shared" si="1" ref="I21:R21">I20</f>
        <v>1952320</v>
      </c>
      <c r="J21" s="42">
        <f t="shared" si="1"/>
        <v>3324740</v>
      </c>
      <c r="K21" s="42">
        <f t="shared" si="1"/>
        <v>4000</v>
      </c>
      <c r="L21" s="42" t="str">
        <f t="shared" si="1"/>
        <v>-</v>
      </c>
      <c r="M21" s="42">
        <f t="shared" si="1"/>
        <v>2287140</v>
      </c>
      <c r="N21" s="42">
        <f t="shared" si="1"/>
        <v>1033600</v>
      </c>
      <c r="O21" s="42" t="s">
        <v>44</v>
      </c>
      <c r="P21" s="42" t="str">
        <f t="shared" si="1"/>
        <v>-</v>
      </c>
      <c r="Q21" s="42" t="str">
        <f t="shared" si="1"/>
        <v>-</v>
      </c>
      <c r="R21" s="49" t="str">
        <f t="shared" si="1"/>
        <v>-</v>
      </c>
    </row>
    <row r="22" spans="1:18" s="9" customFormat="1" ht="56.25" customHeight="1" thickBot="1">
      <c r="A22" s="38" t="s">
        <v>41</v>
      </c>
      <c r="B22" s="18" t="s">
        <v>26</v>
      </c>
      <c r="C22" s="30" t="s">
        <v>32</v>
      </c>
      <c r="D22" s="31">
        <v>926</v>
      </c>
      <c r="E22" s="17">
        <v>92601</v>
      </c>
      <c r="F22" s="17">
        <v>2006</v>
      </c>
      <c r="G22" s="17">
        <v>2008</v>
      </c>
      <c r="H22" s="53">
        <v>6500000</v>
      </c>
      <c r="I22" s="53" t="s">
        <v>44</v>
      </c>
      <c r="J22" s="53">
        <v>1000000</v>
      </c>
      <c r="K22" s="53" t="s">
        <v>44</v>
      </c>
      <c r="L22" s="53" t="s">
        <v>44</v>
      </c>
      <c r="M22" s="53">
        <v>1000000</v>
      </c>
      <c r="N22" s="53" t="s">
        <v>44</v>
      </c>
      <c r="O22" s="54" t="s">
        <v>44</v>
      </c>
      <c r="P22" s="53">
        <v>4000000</v>
      </c>
      <c r="Q22" s="53">
        <v>1500000</v>
      </c>
      <c r="R22" s="53" t="s">
        <v>44</v>
      </c>
    </row>
    <row r="23" spans="1:18" s="9" customFormat="1" ht="18.75" customHeight="1" thickBot="1">
      <c r="A23" s="75" t="s">
        <v>29</v>
      </c>
      <c r="B23" s="76"/>
      <c r="C23" s="34" t="s">
        <v>25</v>
      </c>
      <c r="D23" s="35" t="s">
        <v>25</v>
      </c>
      <c r="E23" s="36" t="s">
        <v>25</v>
      </c>
      <c r="F23" s="36" t="s">
        <v>25</v>
      </c>
      <c r="G23" s="36" t="s">
        <v>25</v>
      </c>
      <c r="H23" s="55">
        <f>H22</f>
        <v>6500000</v>
      </c>
      <c r="I23" s="55" t="str">
        <f aca="true" t="shared" si="2" ref="I23:Q23">I22</f>
        <v>-</v>
      </c>
      <c r="J23" s="55">
        <f t="shared" si="2"/>
        <v>1000000</v>
      </c>
      <c r="K23" s="55" t="str">
        <f t="shared" si="2"/>
        <v>-</v>
      </c>
      <c r="L23" s="55" t="str">
        <f t="shared" si="2"/>
        <v>-</v>
      </c>
      <c r="M23" s="55">
        <f t="shared" si="2"/>
        <v>1000000</v>
      </c>
      <c r="N23" s="55" t="str">
        <f t="shared" si="2"/>
        <v>-</v>
      </c>
      <c r="O23" s="55" t="str">
        <f t="shared" si="2"/>
        <v>-</v>
      </c>
      <c r="P23" s="55">
        <f t="shared" si="2"/>
        <v>4000000</v>
      </c>
      <c r="Q23" s="55">
        <f t="shared" si="2"/>
        <v>1500000</v>
      </c>
      <c r="R23" s="56" t="s">
        <v>44</v>
      </c>
    </row>
    <row r="24" spans="1:18" ht="16.5" thickBot="1">
      <c r="A24" s="77" t="s">
        <v>38</v>
      </c>
      <c r="B24" s="78"/>
      <c r="C24" s="32" t="s">
        <v>25</v>
      </c>
      <c r="D24" s="33" t="s">
        <v>25</v>
      </c>
      <c r="E24" s="15" t="s">
        <v>25</v>
      </c>
      <c r="F24" s="15" t="s">
        <v>25</v>
      </c>
      <c r="G24" s="15" t="s">
        <v>25</v>
      </c>
      <c r="H24" s="57">
        <f>H15+H23+H19+H21</f>
        <v>17719735</v>
      </c>
      <c r="I24" s="57">
        <f>I21+I15</f>
        <v>3674414</v>
      </c>
      <c r="J24" s="57">
        <f>J15+J23+J19+J21</f>
        <v>7945321</v>
      </c>
      <c r="K24" s="57">
        <f>K19+K21</f>
        <v>54815</v>
      </c>
      <c r="L24" s="57" t="s">
        <v>44</v>
      </c>
      <c r="M24" s="57">
        <f>M15+M23+M19+M21</f>
        <v>3863951</v>
      </c>
      <c r="N24" s="57">
        <f>N21+N15</f>
        <v>4026555</v>
      </c>
      <c r="O24" s="57" t="s">
        <v>44</v>
      </c>
      <c r="P24" s="57">
        <f>P19+P23</f>
        <v>4550000</v>
      </c>
      <c r="Q24" s="57">
        <f>Q23+Q19</f>
        <v>1550000</v>
      </c>
      <c r="R24" s="57" t="s">
        <v>44</v>
      </c>
    </row>
    <row r="25" ht="15.75">
      <c r="P25" s="10"/>
    </row>
    <row r="26" ht="15.75">
      <c r="P26" s="10"/>
    </row>
  </sheetData>
  <mergeCells count="24">
    <mergeCell ref="A6:R7"/>
    <mergeCell ref="A23:B23"/>
    <mergeCell ref="A24:B24"/>
    <mergeCell ref="A19:B19"/>
    <mergeCell ref="A21:B21"/>
    <mergeCell ref="A10:A12"/>
    <mergeCell ref="B10:B12"/>
    <mergeCell ref="C10:C12"/>
    <mergeCell ref="D10:D12"/>
    <mergeCell ref="E10:E12"/>
    <mergeCell ref="F10:G10"/>
    <mergeCell ref="H10:H12"/>
    <mergeCell ref="I10:I12"/>
    <mergeCell ref="J10:J12"/>
    <mergeCell ref="F11:F12"/>
    <mergeCell ref="G11:G12"/>
    <mergeCell ref="K10:O10"/>
    <mergeCell ref="P10:P12"/>
    <mergeCell ref="Q10:Q12"/>
    <mergeCell ref="R10:R12"/>
    <mergeCell ref="M11:M12"/>
    <mergeCell ref="N11:O11"/>
    <mergeCell ref="K11:K12"/>
    <mergeCell ref="L11:L12"/>
  </mergeCells>
  <printOptions/>
  <pageMargins left="0.19" right="0.17" top="0.3" bottom="0.34" header="0.19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Pińczowie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prokrcie</dc:creator>
  <cp:keywords/>
  <dc:description/>
  <cp:lastModifiedBy>ooimawoj</cp:lastModifiedBy>
  <cp:lastPrinted>2006-04-27T07:45:55Z</cp:lastPrinted>
  <dcterms:created xsi:type="dcterms:W3CDTF">2006-01-23T13:35:44Z</dcterms:created>
  <dcterms:modified xsi:type="dcterms:W3CDTF">2006-09-04T11:19:51Z</dcterms:modified>
  <cp:category/>
  <cp:version/>
  <cp:contentType/>
  <cp:contentStatus/>
</cp:coreProperties>
</file>